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<sst xmlns="http://schemas.openxmlformats.org/spreadsheetml/2006/main" count="11203" uniqueCount="2900">
  <si>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</si>
  <si>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</si>
  <si>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</si>
  <si>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</si>
  <si>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</si>
  <si>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</si>
  <si>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</si>
  <si>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</si>
  <si>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</si>
  <si>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</si>
  <si>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</si>
  <si>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</si>
  <si>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</si>
  <si>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</si>
  <si>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</si>
  <si>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</si>
  <si>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</si>
  <si>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</si>
  <si>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</si>
  <si>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</si>
  <si>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</si>
  <si>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</si>
  <si>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</si>
  <si>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</si>
  <si>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</si>
  <si>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</si>
  <si>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</si>
  <si>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</si>
  <si>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</si>
  <si>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</si>
  <si>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</si>
  <si>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</si>
  <si>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</si>
  <si>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</si>
  <si>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</si>
  <si>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</si>
  <si>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</si>
  <si>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</si>
  <si>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</si>
  <si>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</si>
  <si>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</si>
  <si>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</si>
  <si>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</si>
  <si>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</si>
  <si>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</si>
  <si>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</si>
  <si>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</si>
  <si>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</si>
  <si>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</si>
  <si>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</si>
  <si>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</si>
  <si>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</si>
  <si>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</si>
  <si>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</si>
  <si>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</si>
  <si>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</si>
  <si>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</si>
  <si>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</si>
  <si>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</si>
  <si>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</si>
  <si>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</si>
  <si>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</si>
  <si>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</si>
  <si>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</si>
  <si>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</si>
  <si>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</si>
  <si>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</si>
  <si>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</si>
  <si>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</si>
  <si>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</si>
  <si>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</si>
  <si>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</si>
  <si>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</si>
  <si>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</si>
  <si>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</si>
  <si>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Давыдова А.Е.</t>
  </si>
  <si>
    <t>Должность</t>
  </si>
  <si>
    <t>Экономист ФЭО</t>
  </si>
  <si>
    <t>Контактный телефон</t>
  </si>
  <si>
    <t>(8-815-2) 638-000, доб. 051-12-10</t>
  </si>
  <si>
    <t>E-mail</t>
  </si>
  <si>
    <t>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</si>
  <si>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</si>
  <si>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</si>
  <si>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</si>
  <si>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</si>
  <si>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</si>
  <si>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</si>
  <si>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</si>
  <si>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</si>
  <si>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</si>
  <si>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</si>
  <si>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</si>
  <si>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</si>
  <si>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</si>
  <si>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</si>
  <si>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</si>
  <si>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</si>
  <si>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</si>
  <si>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</si>
  <si>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</si>
  <si>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</si>
  <si>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</si>
  <si>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</si>
  <si>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</si>
  <si>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</si>
  <si>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</si>
  <si>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</si>
  <si>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</si>
  <si>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</si>
  <si>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</si>
  <si>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</si>
  <si>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</si>
  <si>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</si>
  <si>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</si>
  <si>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</si>
  <si>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</si>
  <si>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</si>
  <si>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</si>
  <si>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</si>
  <si>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</si>
  <si>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</si>
  <si>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</si>
  <si>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</si>
  <si>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</si>
  <si>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</si>
  <si>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</si>
  <si>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</si>
  <si>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</si>
  <si>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</si>
  <si>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</si>
  <si>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</si>
  <si>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</si>
  <si>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</si>
  <si>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</si>
  <si>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</si>
  <si>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</si>
  <si>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</si>
  <si>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</si>
  <si>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</si>
  <si>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</si>
  <si>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</si>
  <si>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</si>
  <si>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</si>
  <si>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</si>
  <si>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</si>
  <si>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</si>
  <si>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</si>
  <si>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</si>
  <si>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</si>
  <si>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</si>
  <si>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</si>
  <si>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</si>
  <si>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</si>
  <si>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</si>
  <si>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</si>
  <si>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</si>
  <si>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</si>
  <si>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</si>
  <si>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</si>
  <si>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</si>
  <si>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</si>
  <si>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Производство тепловой энергии. Некомбинированная выработка.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</si>
  <si>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</si>
  <si>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</si>
  <si>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</si>
  <si>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</si>
  <si>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</si>
  <si>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</si>
  <si>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</si>
  <si>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</si>
  <si>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</si>
  <si>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</si>
  <si>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</si>
  <si>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</si>
  <si>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</si>
  <si>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</si>
  <si>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</si>
  <si>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</si>
  <si>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</si>
  <si>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</si>
  <si>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</si>
  <si>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</si>
  <si>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</si>
  <si>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</si>
  <si>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</si>
  <si>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</si>
  <si>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</si>
  <si>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</si>
  <si>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</si>
  <si>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</si>
  <si>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</si>
  <si>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</si>
  <si>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</si>
  <si>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</si>
  <si>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</si>
  <si>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</si>
  <si>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</si>
  <si>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</si>
  <si>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</si>
  <si>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</si>
  <si>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</si>
  <si>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</si>
  <si>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</si>
  <si>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</si>
  <si>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</si>
  <si>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</si>
  <si>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</si>
  <si>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</si>
  <si>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</si>
  <si>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</si>
  <si>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</si>
  <si>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</si>
  <si>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</si>
  <si>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</si>
  <si>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</si>
  <si>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</si>
  <si>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</si>
  <si>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</si>
  <si>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</si>
  <si>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</si>
  <si>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</si>
  <si>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</si>
  <si>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</si>
  <si>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</si>
  <si>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</si>
  <si>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</si>
  <si>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</si>
  <si>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</si>
  <si>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</si>
  <si>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</si>
  <si>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</si>
  <si>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</si>
  <si>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</si>
  <si>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</si>
  <si>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</si>
  <si>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</si>
  <si>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</si>
  <si>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</si>
  <si>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</si>
  <si>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</si>
  <si>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</si>
  <si>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</si>
  <si>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</si>
  <si>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</si>
  <si>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</si>
  <si>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</si>
  <si>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</si>
  <si>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</si>
  <si>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</si>
  <si>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</si>
  <si>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</si>
  <si>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</si>
  <si>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</si>
  <si>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</si>
  <si>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</si>
  <si>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</si>
  <si>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</si>
  <si>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</si>
  <si>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</si>
  <si>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</si>
  <si>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</si>
  <si>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</si>
  <si>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</si>
  <si>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</si>
  <si>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</si>
  <si>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</si>
  <si>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</si>
  <si>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</si>
  <si>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</si>
  <si>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</si>
  <si>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</si>
  <si>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</si>
  <si>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</si>
  <si>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</si>
  <si>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</si>
  <si>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</si>
  <si>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</si>
  <si>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</si>
  <si>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</si>
  <si>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</si>
  <si>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</si>
  <si>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</si>
  <si>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</si>
  <si>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</si>
  <si>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</si>
  <si>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</si>
  <si>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</si>
  <si>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</si>
  <si>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</si>
  <si>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</si>
  <si>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</si>
  <si>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</si>
  <si>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</si>
  <si>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</si>
  <si>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</si>
  <si>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</si>
  <si>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</si>
  <si>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</si>
  <si>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</si>
  <si>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</si>
  <si>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</si>
  <si>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</si>
  <si>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</si>
  <si>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</si>
  <si>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</si>
  <si>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</si>
  <si>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</si>
  <si>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</si>
  <si>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</si>
  <si>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</si>
  <si>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</si>
  <si>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</si>
  <si>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</si>
  <si>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</si>
  <si>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</si>
  <si>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</si>
  <si>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</si>
  <si>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</si>
  <si>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</si>
  <si>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</si>
  <si>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</si>
  <si>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</si>
  <si>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</si>
  <si>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</si>
  <si>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</si>
  <si>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</si>
  <si>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</si>
  <si>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</si>
  <si>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</si>
  <si>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</si>
  <si>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</si>
  <si>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</si>
  <si>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</si>
  <si>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</si>
  <si>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</si>
  <si>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</si>
  <si>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</si>
  <si>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</si>
  <si>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</si>
  <si>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</si>
  <si>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</si>
  <si>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</si>
  <si>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</si>
  <si>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</si>
  <si>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</si>
  <si>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</si>
  <si>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</si>
  <si>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</si>
  <si>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</si>
  <si>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</si>
  <si>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</si>
  <si>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</si>
  <si>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</si>
  <si>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</si>
  <si>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</si>
  <si>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</si>
  <si>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</si>
  <si>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</si>
  <si>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</si>
  <si>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</si>
  <si>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</si>
  <si>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</si>
  <si>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</si>
  <si>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</si>
  <si>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</si>
  <si>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</si>
  <si>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</si>
  <si>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</si>
  <si>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</si>
  <si>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</si>
  <si>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</si>
  <si>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</si>
  <si>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</si>
  <si>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</si>
  <si>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</si>
  <si>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</si>
  <si>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</si>
  <si>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</si>
  <si>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</si>
  <si>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</si>
  <si>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</si>
  <si>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</si>
  <si>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</si>
  <si>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</si>
  <si>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</si>
  <si>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</si>
  <si>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</si>
  <si>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</si>
  <si>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</si>
  <si>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</si>
  <si>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</si>
  <si>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</si>
  <si>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</si>
  <si>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</si>
  <si>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</si>
  <si>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</si>
  <si>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</si>
  <si>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</si>
  <si>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</si>
  <si>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</si>
  <si>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</si>
  <si>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</si>
  <si>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</si>
  <si>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</si>
  <si>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</si>
  <si>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</si>
  <si>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</si>
  <si>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</si>
  <si>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</si>
  <si>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</si>
  <si>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</si>
  <si>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</si>
  <si>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</si>
  <si>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</si>
  <si>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</si>
  <si>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</si>
  <si>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</si>
  <si>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</si>
  <si>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</si>
  <si>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</si>
  <si>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</si>
  <si>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</si>
  <si>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</si>
  <si>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</si>
  <si>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</si>
  <si>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</si>
  <si>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</si>
  <si>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</si>
  <si>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</si>
  <si>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</si>
  <si>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</si>
  <si>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</si>
  <si>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</si>
  <si>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</si>
  <si>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</si>
  <si>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</si>
  <si>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</si>
  <si>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</si>
  <si>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</si>
  <si>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</si>
  <si>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</si>
  <si>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</si>
  <si>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</si>
  <si>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</si>
  <si>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</si>
  <si>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</si>
  <si>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</si>
  <si>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</si>
  <si>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</si>
  <si>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</si>
  <si>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</si>
  <si>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</si>
  <si>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прочие</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</si>
  <si>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</si>
  <si>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</si>
  <si>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</si>
  <si>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</si>
  <si>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</si>
  <si>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</si>
  <si>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</si>
  <si>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</si>
  <si>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</si>
  <si>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</si>
  <si>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</si>
  <si>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</si>
  <si>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</si>
  <si>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</si>
  <si>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</si>
  <si>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</si>
  <si>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</si>
  <si>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</si>
  <si>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</si>
  <si>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</si>
  <si>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</si>
  <si>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</si>
  <si>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</si>
  <si>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</si>
  <si>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</si>
  <si>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</si>
  <si>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</si>
  <si>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</si>
  <si>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</si>
  <si>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</si>
  <si>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</si>
  <si>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</si>
  <si>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</si>
  <si>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</si>
  <si>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</si>
  <si>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</si>
  <si>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</si>
  <si>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</si>
  <si>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</si>
  <si>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</si>
  <si>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</si>
  <si>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</si>
  <si>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</si>
  <si>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</si>
  <si>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</si>
  <si>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</si>
  <si>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</si>
  <si>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</si>
  <si>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</si>
  <si>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</si>
  <si>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</si>
  <si>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</si>
  <si>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</si>
  <si>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</si>
  <si>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</si>
  <si>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</si>
  <si>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</si>
  <si>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</si>
  <si>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</si>
  <si>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</si>
  <si>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</si>
  <si>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</si>
  <si>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</si>
  <si>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</si>
  <si>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</si>
  <si>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</si>
  <si>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</si>
  <si>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</si>
  <si>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</si>
  <si>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</si>
  <si>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</si>
  <si>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</si>
  <si>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</si>
  <si>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</si>
  <si>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</si>
  <si>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</si>
  <si>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</si>
  <si>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</si>
  <si>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</si>
  <si>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</si>
  <si>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</si>
  <si>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</si>
  <si>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</si>
  <si>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</si>
  <si>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</si>
  <si>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</si>
  <si>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</si>
  <si>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</si>
  <si>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</si>
  <si>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</si>
  <si>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</si>
  <si>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</si>
  <si>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</si>
  <si>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</si>
  <si>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</si>
  <si>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</si>
  <si>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</si>
  <si>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</si>
  <si>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</si>
  <si>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</si>
  <si>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</si>
  <si>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</si>
  <si>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</si>
  <si>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</si>
  <si>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</si>
  <si>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</si>
  <si>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</si>
  <si>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</si>
  <si>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</si>
  <si>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</si>
  <si>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</si>
  <si>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</si>
  <si>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</si>
  <si>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</si>
  <si>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</si>
  <si>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</si>
  <si>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</si>
  <si>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</si>
  <si>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</si>
  <si>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</si>
  <si>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</si>
  <si>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</si>
  <si>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</si>
  <si>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</si>
  <si>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</si>
  <si>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</si>
  <si>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</si>
  <si>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</si>
  <si>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</si>
  <si>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</si>
  <si>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</si>
  <si>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</si>
  <si>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</si>
  <si>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</si>
  <si>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</si>
  <si>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</si>
  <si>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</si>
  <si>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</si>
  <si>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</si>
  <si>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</si>
  <si>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</si>
  <si>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</si>
  <si>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</si>
  <si>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</si>
  <si>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</si>
  <si>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</si>
  <si>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</si>
  <si>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</si>
  <si>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</si>
  <si>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</si>
  <si>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</si>
  <si>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</si>
  <si>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</si>
  <si>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</si>
  <si>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</si>
  <si>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</si>
  <si>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</si>
  <si>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</si>
  <si>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</si>
  <si>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</si>
  <si>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</si>
  <si>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</si>
  <si>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</si>
  <si>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</si>
  <si>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</si>
  <si>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</si>
  <si>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</si>
  <si>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</si>
  <si>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</si>
  <si>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</si>
  <si>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</si>
  <si>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</si>
  <si>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</si>
  <si>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</si>
  <si>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</si>
  <si>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</si>
  <si>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</si>
  <si>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</si>
  <si>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</si>
  <si>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</si>
  <si>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</si>
  <si>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</si>
  <si>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</si>
  <si>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</si>
  <si>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</si>
  <si>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</si>
  <si>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</si>
  <si>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</si>
  <si>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</si>
  <si>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</si>
  <si>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</si>
  <si>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</si>
  <si>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</si>
  <si>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</si>
  <si>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</si>
  <si>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</si>
  <si>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</si>
  <si>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</si>
  <si>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</si>
  <si>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</si>
  <si>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</si>
  <si>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</si>
  <si>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</si>
  <si>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</si>
  <si>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</si>
  <si>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</si>
  <si>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</si>
  <si>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</si>
  <si>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</si>
  <si>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</si>
  <si>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</si>
  <si>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</si>
  <si>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</si>
  <si>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</si>
  <si>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</si>
  <si>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</si>
  <si>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</si>
  <si>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</si>
  <si>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</si>
  <si>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</si>
  <si>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</si>
  <si>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</si>
  <si>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</si>
  <si>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</si>
  <si>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</si>
  <si>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</si>
  <si>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</si>
  <si>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</si>
  <si>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</si>
  <si>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</si>
  <si>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</si>
  <si>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</si>
  <si>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</si>
  <si>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</si>
  <si>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</si>
  <si>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</si>
  <si>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</si>
  <si>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</si>
  <si>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</si>
  <si>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</si>
  <si>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</si>
  <si>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</si>
  <si>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</si>
  <si>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</si>
  <si>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</si>
  <si>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</si>
  <si>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</si>
  <si>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</si>
  <si>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</si>
  <si>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</si>
  <si>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</si>
  <si>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</si>
  <si>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</si>
  <si>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</si>
  <si>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</si>
  <si>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</si>
  <si>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</si>
  <si>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</si>
  <si>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</si>
  <si>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</si>
  <si>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</si>
  <si>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</si>
  <si>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</si>
  <si>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</si>
  <si>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</si>
  <si>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</si>
  <si>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</si>
  <si>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</si>
  <si>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</si>
  <si>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</si>
  <si>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</si>
  <si>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</si>
  <si>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</si>
  <si>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</si>
  <si>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</si>
  <si>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</si>
  <si>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</si>
  <si>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</si>
  <si>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</si>
  <si>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</si>
  <si>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</si>
  <si>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</si>
  <si>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</si>
  <si>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</si>
  <si>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</si>
  <si>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</si>
  <si>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</si>
  <si>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</si>
  <si>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</si>
  <si>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</si>
  <si>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</si>
  <si>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</si>
  <si>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</si>
  <si>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</si>
  <si>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</si>
  <si>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</si>
  <si>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</si>
  <si>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</si>
  <si>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</si>
  <si>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</si>
  <si>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</si>
  <si>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</si>
  <si>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</si>
  <si>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</si>
  <si>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</si>
  <si>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</si>
  <si>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</si>
  <si>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</si>
  <si>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</si>
  <si>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</si>
  <si>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</si>
  <si>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</si>
  <si>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</si>
  <si>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</si>
  <si>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</si>
  <si>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</si>
  <si>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</si>
  <si>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</si>
  <si>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</si>
  <si>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</si>
  <si>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</si>
  <si>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</si>
  <si>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</si>
  <si>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</si>
  <si>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</si>
  <si>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</si>
  <si>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</si>
  <si>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</si>
  <si>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</si>
  <si>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</si>
  <si>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</si>
  <si>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</si>
  <si>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</si>
  <si>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</si>
  <si>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</si>
  <si>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</si>
  <si>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</si>
  <si>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</si>
  <si>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</si>
  <si>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</si>
  <si>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</si>
  <si>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</si>
  <si>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</si>
  <si>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</si>
  <si>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</si>
  <si>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</si>
  <si>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</si>
  <si>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</si>
  <si>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</si>
  <si>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</si>
  <si>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</si>
  <si>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</si>
  <si>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</si>
  <si>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</si>
  <si>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</si>
  <si>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</si>
  <si>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</si>
  <si>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</si>
  <si>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</si>
  <si>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</si>
  <si>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</si>
  <si>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</si>
  <si>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</si>
  <si>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</si>
  <si>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</si>
  <si>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</si>
  <si>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</si>
  <si>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</si>
  <si>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</si>
  <si>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</si>
  <si>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</si>
  <si>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</si>
  <si>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</si>
  <si>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</si>
  <si>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</si>
  <si>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</si>
  <si>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</si>
  <si>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</si>
  <si>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</si>
  <si>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</si>
  <si>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</si>
  <si>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</si>
  <si>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</si>
  <si>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</si>
  <si>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</si>
  <si>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</si>
  <si>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</si>
  <si>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</si>
  <si>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</si>
  <si>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</si>
  <si>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</si>
  <si>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</si>
  <si>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</si>
  <si>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</si>
  <si>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</si>
  <si>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</si>
  <si>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</si>
  <si>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</si>
  <si>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</si>
  <si>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</si>
  <si>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</si>
  <si>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</si>
  <si>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</si>
  <si>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</si>
  <si>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</si>
  <si>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</si>
  <si>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</si>
  <si>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</si>
  <si>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</si>
  <si>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</si>
  <si>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</si>
  <si>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</si>
  <si>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</si>
  <si>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</si>
  <si>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</si>
  <si>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</si>
  <si>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</si>
  <si>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</si>
  <si>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</si>
  <si>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</si>
  <si>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</si>
  <si>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</si>
  <si>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</si>
  <si>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</si>
  <si>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</si>
  <si>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</si>
  <si>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</si>
  <si>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</si>
  <si>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</si>
  <si>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</si>
  <si>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</si>
  <si>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</si>
  <si>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</si>
  <si>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</si>
  <si>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</si>
  <si>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</si>
  <si>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</si>
  <si>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</si>
  <si>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</si>
  <si>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</si>
  <si>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</si>
  <si>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</si>
  <si>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</si>
  <si>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</si>
  <si>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</si>
  <si>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</si>
  <si>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</si>
  <si>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</si>
  <si>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</si>
  <si>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</si>
  <si>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</si>
  <si>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</si>
  <si>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</si>
  <si>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</si>
  <si>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</si>
  <si>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</si>
  <si>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</si>
  <si>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</si>
  <si>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</si>
  <si>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</si>
  <si>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</si>
  <si>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</si>
  <si>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</si>
  <si>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</si>
  <si>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</si>
  <si>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</si>
  <si>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</si>
  <si>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</si>
  <si>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</si>
  <si>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</si>
  <si>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</si>
  <si>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</si>
  <si>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</si>
  <si>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</si>
  <si>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</si>
  <si>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</si>
  <si>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</si>
  <si>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</si>
  <si>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</si>
  <si>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</si>
  <si>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</si>
  <si>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</si>
  <si>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</si>
  <si>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</si>
  <si>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</si>
  <si>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</si>
  <si>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</si>
  <si>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</si>
  <si>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</si>
  <si>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</si>
  <si>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</si>
  <si>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</si>
  <si>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</si>
  <si>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</si>
  <si>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</si>
  <si>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</si>
  <si>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</si>
  <si>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</si>
  <si>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</si>
  <si>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</si>
  <si>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</si>
  <si>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</si>
  <si>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</si>
  <si>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</si>
  <si>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</si>
  <si>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</si>
  <si>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</si>
  <si>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</si>
  <si>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</si>
  <si>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</si>
  <si>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</si>
  <si>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</si>
  <si>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</si>
  <si>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</si>
  <si>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</si>
  <si>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</si>
  <si>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</si>
  <si>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</si>
  <si>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</si>
  <si>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</si>
  <si>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</si>
  <si>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</si>
  <si>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</si>
  <si>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</si>
  <si>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</si>
  <si>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</si>
  <si>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</si>
  <si>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</si>
  <si>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</si>
  <si>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</si>
  <si>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</si>
  <si>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</si>
  <si>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</si>
  <si>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</si>
  <si>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</si>
  <si>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</si>
  <si>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</si>
  <si>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</si>
  <si>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</si>
  <si>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</si>
  <si>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</si>
  <si>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</si>
  <si>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</si>
  <si>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</si>
  <si>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</si>
  <si>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</si>
  <si>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</si>
  <si>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</si>
  <si>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</si>
  <si>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</si>
  <si>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</si>
  <si>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</si>
  <si>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</si>
  <si>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</si>
  <si>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</si>
  <si>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</si>
  <si>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</si>
  <si>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</si>
  <si>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</si>
  <si>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</si>
  <si>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</si>
  <si>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</si>
  <si>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</si>
  <si>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</si>
  <si>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</si>
  <si>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</si>
  <si>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</si>
  <si>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</si>
  <si>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</si>
  <si>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</si>
  <si>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</si>
  <si>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</si>
  <si>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</si>
  <si>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</si>
  <si>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</si>
  <si>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</si>
  <si>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</si>
  <si>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</si>
  <si>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</si>
  <si>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</si>
  <si>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</si>
  <si>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</si>
  <si>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</si>
  <si>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</si>
  <si>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</si>
  <si>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</si>
  <si>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</si>
  <si>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</si>
  <si>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</si>
  <si>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</si>
  <si>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</si>
  <si>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</si>
  <si>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</si>
  <si>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</si>
  <si>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</si>
  <si>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</si>
  <si>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</si>
  <si>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</si>
  <si>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</si>
  <si>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</si>
  <si>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</si>
  <si>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</si>
  <si>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</si>
  <si>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</si>
  <si>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</si>
  <si>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</si>
  <si>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</si>
  <si>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</si>
  <si>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</si>
  <si>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</si>
  <si>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</si>
  <si>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</si>
  <si>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</si>
  <si>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</si>
  <si>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</si>
  <si>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</si>
  <si>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</si>
  <si>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</si>
  <si>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</si>
  <si>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</si>
  <si>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</si>
  <si>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</si>
  <si>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</si>
  <si>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</si>
  <si>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</si>
  <si>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</si>
  <si>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</si>
  <si>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</si>
  <si>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</si>
  <si>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</si>
  <si>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</si>
  <si>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</si>
  <si>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</si>
  <si>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</si>
  <si>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</si>
  <si>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</si>
  <si>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</si>
  <si>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</si>
  <si>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</si>
  <si>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</si>
  <si>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</si>
  <si>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</si>
  <si>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</si>
  <si>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</si>
  <si>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</si>
  <si>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</si>
  <si>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</si>
  <si>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</si>
  <si>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</si>
  <si>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</si>
  <si>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</si>
  <si>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</si>
  <si>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</si>
  <si>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</si>
  <si>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</si>
  <si>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</si>
  <si>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</si>
  <si>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</si>
  <si>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</si>
  <si>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</si>
  <si>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</si>
  <si>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</si>
  <si>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</si>
  <si>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</si>
  <si>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</si>
  <si>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</si>
  <si>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</si>
  <si>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</si>
  <si>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</si>
  <si>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</si>
  <si>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</si>
  <si>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</si>
  <si>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</si>
  <si>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</si>
  <si>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</si>
  <si>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</si>
  <si>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</si>
  <si>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</si>
  <si>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</si>
  <si>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</si>
  <si>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</si>
  <si>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</si>
  <si>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</si>
  <si>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</si>
  <si>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</si>
  <si>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</si>
  <si>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</si>
  <si>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</si>
  <si>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</si>
  <si>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</si>
  <si>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</si>
  <si>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</si>
  <si>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</si>
  <si>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</si>
  <si>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</si>
  <si>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</si>
  <si>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</si>
  <si>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</si>
  <si>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</si>
  <si>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</si>
  <si>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</si>
  <si>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</si>
  <si>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</si>
  <si>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</si>
  <si>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</si>
  <si>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</si>
  <si>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АО «Аэропорт Мурманск»</t>
  </si>
  <si>
    <t>https://zakupki.gov.ru/epz/orderclause/card/documents.html?orderClauseInfoId=890538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</si>
  <si>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</si>
  <si>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</si>
  <si>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https://zakupki.gov.ru/epz/main/public/home.html</t>
  </si>
  <si>
    <t>План закупки товаров, работ, услуг</t>
  </si>
  <si>
    <t>https://zakupki.gov.ru/epz/orderplan/search/results.html?searchString=2230714469&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</si>
  <si>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Закупки</t>
  </si>
  <si>
    <t>https://zakupki.gov.ru/epz/order/extendedsearch/results.html?searchString=5105040715&amp;morphology=on&amp;search-filter=%D0%94%D0%B0%D1%82%D0%B5+%D1%80%D0%B0%D0%B7%D0%BC%D0%B5%D1%89%D0%B5%D0%BD%D0%B8%D1%8F&amp;pageNumber=1&amp;sortDirection=false&amp;recordsPerPage=_10&amp;showLotsInfoHidden=false&amp;sortBy=UPDATE_DATE&amp;fz44=on&amp;fz223=on&amp;af=on&amp;ca=on%C2%A4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</si>
  <si>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</si>
  <si>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</si>
  <si>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</si>
  <si>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</si>
  <si>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</si>
  <si>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</si>
  <si>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</si>
  <si>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</si>
  <si>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</si>
  <si>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</si>
  <si>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</si>
  <si>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</si>
  <si>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</si>
  <si>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</si>
  <si>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</si>
  <si>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</si>
  <si>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</si>
  <si>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</si>
  <si>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</si>
  <si>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</si>
  <si>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</si>
  <si>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</si>
  <si>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</si>
  <si>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</si>
  <si>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</si>
  <si>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</si>
  <si>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</si>
  <si>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</si>
  <si>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</si>
  <si>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</si>
  <si>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</si>
  <si>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</si>
  <si>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</si>
  <si>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</si>
  <si>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</si>
  <si>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</si>
  <si>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</si>
  <si>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</si>
  <si>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</si>
  <si>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</si>
  <si>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</si>
  <si>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</si>
  <si>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</si>
  <si>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</si>
  <si>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</si>
  <si>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</si>
  <si>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</si>
  <si>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</si>
  <si>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</si>
  <si>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</si>
  <si>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</si>
  <si>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</si>
  <si>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</si>
  <si>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</si>
  <si>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</si>
  <si>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</si>
  <si>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</si>
  <si>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</si>
  <si>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</si>
  <si>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</si>
  <si>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</si>
  <si>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</si>
  <si>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</si>
  <si>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</si>
  <si>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</si>
  <si>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</si>
  <si>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</si>
  <si>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</si>
  <si>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</si>
  <si>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</si>
  <si>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</si>
  <si>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</si>
  <si>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</si>
  <si>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</si>
  <si>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</si>
  <si>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</si>
  <si>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</si>
  <si>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</si>
  <si>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</si>
  <si>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</si>
  <si>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</si>
  <si>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</si>
  <si>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</si>
  <si>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</si>
  <si>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</si>
  <si>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</si>
  <si>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</si>
  <si>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</si>
  <si>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</si>
  <si>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</si>
  <si>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</si>
  <si>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</si>
  <si>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</si>
  <si>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</si>
  <si>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</si>
  <si>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</si>
  <si>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</si>
  <si>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</si>
  <si>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</si>
  <si>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</si>
  <si>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</si>
  <si>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</si>
  <si>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</si>
  <si>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</si>
  <si>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</si>
  <si>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</si>
  <si>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</si>
  <si>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</si>
  <si>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</si>
  <si>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</si>
  <si>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</si>
  <si>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</si>
  <si>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</si>
  <si>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</si>
  <si>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</si>
  <si>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</si>
  <si>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</si>
  <si>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</si>
  <si>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</si>
  <si>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</si>
  <si>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</si>
  <si>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</si>
  <si>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</si>
  <si>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</si>
  <si>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</si>
  <si>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</si>
  <si>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</si>
  <si>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</si>
  <si>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</si>
  <si>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</si>
  <si>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</si>
  <si>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</si>
  <si>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</si>
  <si>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</si>
  <si>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</si>
  <si>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</si>
  <si>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</si>
  <si>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</si>
  <si>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</si>
  <si>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</si>
  <si>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</si>
  <si>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</si>
  <si>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</si>
  <si>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</si>
  <si>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</si>
  <si>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</si>
  <si>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</si>
  <si>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</si>
  <si>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</si>
  <si>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</si>
  <si>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</si>
  <si>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</si>
  <si>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</si>
  <si>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</si>
  <si>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</si>
  <si>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</si>
  <si>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</si>
  <si>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</si>
  <si>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</si>
  <si>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</si>
  <si>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</si>
  <si>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</si>
  <si>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</si>
  <si>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</si>
  <si>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</si>
  <si>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</si>
  <si>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</si>
  <si>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</si>
  <si>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</si>
  <si>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</si>
  <si>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</si>
  <si>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</si>
  <si>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</si>
  <si>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</si>
  <si>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</si>
  <si>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</si>
  <si>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</si>
  <si>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</si>
  <si>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</si>
  <si>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</si>
  <si>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</si>
  <si>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</si>
  <si>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</si>
  <si>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</si>
  <si>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</si>
  <si>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</si>
  <si>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</si>
  <si>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</si>
  <si>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</si>
  <si>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</si>
  <si>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</si>
  <si>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</si>
  <si>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</si>
  <si>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</si>
  <si>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</si>
  <si>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</si>
  <si>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</si>
  <si>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</si>
  <si>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</si>
  <si>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</si>
  <si>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</si>
  <si>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</si>
  <si>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</si>
  <si>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</si>
  <si>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</si>
  <si>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</si>
  <si>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</si>
  <si>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</si>
  <si>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</si>
  <si>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</si>
  <si>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</si>
  <si>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</si>
  <si>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</si>
  <si>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</si>
  <si>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</si>
  <si>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</si>
  <si>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</si>
  <si>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</si>
  <si>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</si>
  <si>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</si>
  <si>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</si>
  <si>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</si>
  <si>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</si>
  <si>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</si>
  <si>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</si>
  <si>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</si>
  <si>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</si>
  <si>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</si>
  <si>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</si>
  <si>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</si>
  <si>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</si>
  <si>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</si>
  <si>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</si>
  <si>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</si>
  <si>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</si>
  <si>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</si>
  <si>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</si>
  <si>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</si>
  <si>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</si>
  <si>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</si>
  <si>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</si>
  <si>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</si>
  <si>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</si>
  <si>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</si>
  <si>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</si>
  <si>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</si>
  <si>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</si>
  <si>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</si>
  <si>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</si>
  <si>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</si>
  <si>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</si>
  <si>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</si>
  <si>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</si>
  <si>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</si>
  <si>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</si>
  <si>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</si>
  <si>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</si>
  <si>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</si>
  <si>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</si>
  <si>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</si>
  <si>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</si>
  <si>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</si>
  <si>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</si>
  <si>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</si>
  <si>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</si>
  <si>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</si>
  <si>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</si>
  <si>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</si>
  <si>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</si>
  <si>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</si>
  <si>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</si>
  <si>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</si>
  <si>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</si>
  <si>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</si>
  <si>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</si>
  <si>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</si>
  <si>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</si>
  <si>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</si>
  <si>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</si>
  <si>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</si>
  <si>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</si>
  <si>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</si>
  <si>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</si>
  <si>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</si>
  <si>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</si>
  <si>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</si>
  <si>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</si>
  <si>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</si>
  <si>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</si>
  <si>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</si>
  <si>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</si>
  <si>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</si>
  <si>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</si>
  <si>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</si>
  <si>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</si>
  <si>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</si>
  <si>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</si>
  <si>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</si>
  <si>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</si>
  <si>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</si>
  <si>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</si>
  <si>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</si>
  <si>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</si>
  <si>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</si>
  <si>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</si>
  <si>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</si>
  <si>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</si>
  <si>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</si>
  <si>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</si>
  <si>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</si>
  <si>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</si>
  <si>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</si>
  <si>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</si>
  <si>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</si>
  <si>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</si>
  <si>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</si>
  <si>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</si>
  <si>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</si>
  <si>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</si>
  <si>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</si>
  <si>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</si>
  <si>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</si>
  <si>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</si>
  <si>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</si>
  <si>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</si>
  <si>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</si>
  <si>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</si>
  <si>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</si>
  <si>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</si>
  <si>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</si>
  <si>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</si>
  <si>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</si>
  <si>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</si>
  <si>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</si>
  <si>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</si>
  <si>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</si>
  <si>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</si>
  <si>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</si>
  <si>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</si>
  <si>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</si>
  <si>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</si>
  <si>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</si>
  <si>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</si>
  <si>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</si>
  <si>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</si>
  <si>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</si>
  <si>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</si>
  <si>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</si>
  <si>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</si>
  <si>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</si>
  <si>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</si>
  <si>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</si>
  <si>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</si>
  <si>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</si>
  <si>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</si>
  <si>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</si>
  <si>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</si>
  <si>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</si>
  <si>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</si>
  <si>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</si>
  <si>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</si>
  <si>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</si>
  <si>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</si>
  <si>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</si>
  <si>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</si>
  <si>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</si>
  <si>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</si>
  <si>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</si>
  <si>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</si>
  <si>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</si>
  <si>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</si>
  <si>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</si>
  <si>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</si>
  <si>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</si>
  <si>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</si>
  <si>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</si>
  <si>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</si>
  <si>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</si>
  <si>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</si>
  <si>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</si>
  <si>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</si>
  <si>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</si>
  <si>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</si>
  <si>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</si>
  <si>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</si>
  <si>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</si>
  <si>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</si>
  <si>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</si>
  <si>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</si>
  <si>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</si>
  <si>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</si>
  <si>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</si>
  <si>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</si>
  <si>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</si>
  <si>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</si>
  <si>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</si>
  <si>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</si>
  <si>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</si>
  <si>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</si>
  <si>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</si>
  <si>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</si>
  <si>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</si>
  <si>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</si>
  <si>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</si>
  <si>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</si>
  <si>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</si>
  <si>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</si>
  <si>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</si>
  <si>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</si>
  <si>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</si>
  <si>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</si>
  <si>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</si>
  <si>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</si>
  <si>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</si>
  <si>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</si>
  <si>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</si>
  <si>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</si>
  <si>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</si>
  <si>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</si>
  <si>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</si>
  <si>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</si>
  <si>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</si>
  <si>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</si>
  <si>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</si>
  <si>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</si>
  <si>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</si>
  <si>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</si>
  <si>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</si>
  <si>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</si>
  <si>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</si>
  <si>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</si>
  <si>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</si>
  <si>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</si>
  <si>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</si>
  <si>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</si>
  <si>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</si>
  <si>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</si>
  <si>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</si>
  <si>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</si>
  <si>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</si>
  <si>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</si>
  <si>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</si>
  <si>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</si>
  <si>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</si>
  <si>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</si>
  <si>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</si>
  <si>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</si>
  <si>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</si>
  <si>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</si>
  <si>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</si>
  <si>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</si>
  <si>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</si>
  <si>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</si>
  <si>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</si>
  <si>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</si>
  <si>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</si>
  <si>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</si>
  <si>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</si>
  <si>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</si>
  <si>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</si>
  <si>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</si>
  <si>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</si>
  <si>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</si>
  <si>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</si>
  <si>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</si>
  <si>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</si>
  <si>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</si>
  <si>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</si>
  <si>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</si>
  <si>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</si>
  <si>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</si>
  <si>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</si>
  <si>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</si>
  <si>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</si>
  <si>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</si>
  <si>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</si>
  <si>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</si>
  <si>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</si>
  <si>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</si>
  <si>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</si>
  <si>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</si>
  <si>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</si>
  <si>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</si>
  <si>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</si>
  <si>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</si>
  <si>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</si>
  <si>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</si>
  <si>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</si>
  <si>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</si>
  <si>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</si>
  <si>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</si>
  <si>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</si>
  <si>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</si>
  <si>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</si>
  <si>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</si>
  <si>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</si>
  <si>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</si>
  <si>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</si>
  <si>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</si>
  <si>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</si>
  <si>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</si>
  <si>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</si>
  <si>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</si>
  <si>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</si>
  <si>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</si>
  <si>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</si>
  <si>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</si>
  <si>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</si>
  <si>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</si>
  <si>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</si>
  <si>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</si>
  <si>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</si>
  <si>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</si>
  <si>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</si>
  <si>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</si>
  <si>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</si>
  <si>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</si>
  <si>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</si>
  <si>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</si>
  <si>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</si>
  <si>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</si>
  <si>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</si>
  <si>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</si>
  <si>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</si>
  <si>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</si>
  <si>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</si>
  <si>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</si>
  <si>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</si>
  <si>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</si>
  <si>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</si>
  <si>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</si>
  <si>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</si>
  <si>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</si>
  <si>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</si>
  <si>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</si>
  <si>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</si>
  <si>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</si>
  <si>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</si>
  <si>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</si>
  <si>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</si>
  <si>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</si>
  <si>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</si>
  <si>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</si>
  <si>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</si>
  <si>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</si>
  <si>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</si>
  <si>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</si>
  <si>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</si>
  <si>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</si>
  <si>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</si>
  <si>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</si>
  <si>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</si>
  <si>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</si>
  <si>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</si>
  <si>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</si>
  <si>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</si>
  <si>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</si>
  <si>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</si>
  <si>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</si>
  <si>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</si>
  <si>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</si>
  <si>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</si>
  <si>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</si>
  <si>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</si>
  <si>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</si>
  <si>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</si>
  <si>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</si>
  <si>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</si>
  <si>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</si>
  <si>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</si>
  <si>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</si>
  <si>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</si>
  <si>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</si>
  <si>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</si>
  <si>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</si>
  <si>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</si>
  <si>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</si>
  <si>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</si>
  <si>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</si>
  <si>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</si>
  <si>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</si>
  <si>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</si>
  <si>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</si>
  <si>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</si>
  <si>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</si>
  <si>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</si>
  <si>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</si>
  <si>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</si>
  <si>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</si>
  <si>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</si>
  <si>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</si>
  <si>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</si>
  <si>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</si>
  <si>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</si>
  <si>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</si>
  <si>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</si>
  <si>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</si>
  <si>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</si>
  <si>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</si>
  <si>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</si>
  <si>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</si>
  <si>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</si>
  <si>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</si>
  <si>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</si>
  <si>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</si>
  <si>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</si>
  <si>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</si>
  <si>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</si>
  <si>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</si>
  <si>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</si>
  <si>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</si>
  <si>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</si>
  <si>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</si>
  <si>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</si>
  <si>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</si>
  <si>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</si>
  <si>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</si>
  <si>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</si>
  <si>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</si>
  <si>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</si>
  <si>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</si>
  <si>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</si>
  <si>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</si>
  <si>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</si>
  <si>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</si>
  <si>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</si>
  <si>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</si>
  <si>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</si>
  <si>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</si>
  <si>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</si>
  <si>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</si>
  <si>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</si>
  <si>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</si>
  <si>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</si>
  <si>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</si>
  <si>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</si>
  <si>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</si>
  <si>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</si>
  <si>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</si>
  <si>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</si>
  <si>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</si>
  <si>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</si>
  <si>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</si>
  <si>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</si>
  <si>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</si>
  <si>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</si>
  <si>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</si>
  <si>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</si>
  <si>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</si>
  <si>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</si>
  <si>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</si>
  <si>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</si>
  <si>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</si>
  <si>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</si>
  <si>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</si>
  <si>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</si>
  <si>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</si>
  <si>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</si>
  <si>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</si>
  <si>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</si>
  <si>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</si>
  <si>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</si>
  <si>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</si>
  <si>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</si>
  <si>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</si>
  <si>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</si>
  <si>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</si>
  <si>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</si>
  <si>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</si>
  <si>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</si>
  <si>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</si>
  <si>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</si>
  <si>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</si>
  <si>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</si>
  <si>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</si>
  <si>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</si>
  <si>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</si>
  <si>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</si>
  <si>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</si>
  <si>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</si>
  <si>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</si>
  <si>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</si>
  <si>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</si>
  <si>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</si>
  <si>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</si>
  <si>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</si>
  <si>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</si>
  <si>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</si>
  <si>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</si>
  <si>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</si>
  <si>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</si>
  <si>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</si>
  <si>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</si>
  <si>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</si>
  <si>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</si>
  <si>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</si>
  <si>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</si>
  <si>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</si>
  <si>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</si>
  <si>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</si>
  <si>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</si>
  <si>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</si>
  <si>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</si>
  <si>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</si>
  <si>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</si>
  <si>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</si>
  <si>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</si>
  <si>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</si>
  <si>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</si>
  <si>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</si>
  <si>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</si>
  <si>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</si>
  <si>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</si>
  <si>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</si>
  <si>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</si>
  <si>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</si>
  <si>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</si>
  <si>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</si>
  <si>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</si>
  <si>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</si>
  <si>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</si>
  <si>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</si>
  <si>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</si>
  <si>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</si>
  <si>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</si>
  <si>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</si>
  <si>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</si>
  <si>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</si>
  <si>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</si>
  <si>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</si>
  <si>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</si>
  <si>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</si>
  <si>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</si>
  <si>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</si>
  <si>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</si>
  <si>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</si>
  <si>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</si>
  <si>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</si>
  <si>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Согласно письму Комитета по тарифному регулированию Мурманской области от 10.04.2023 г. №06-02/516-ЕС у АО «Аэропорт Мурманск» отсутствует необходимость в предоставлении в Комитет предложения об установлении цен (тарифов) на тепловую энергию и заявления о выборе метода регулирования тарифов с обосновывающими материалами на 2024 и последующие годы.</t>
  </si>
  <si>
    <t>К листу "ТС. Т-ТЭ / ТСО" ячейка AD49 поясняем, что тариф на 2025 год будет установлен АО "Аэропорт Мурманск" после официального опубликования уровня инфляции на 2025 год (Федеральный закон "О федеральном бюджете на 2025 год и на плановый период 2026 и 2027 годов")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</si>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</sst>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ydova@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12623-3644-8145-17D2-891CAA7FBC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2F6061-053E-BD99-BC87-C27AD1D026D2}"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45658.61461805556</v>
      </c>
      <c r="G11" s="133"/>
      <c r="H11" s="829" t="s">
        <v>22</v>
      </c>
      <c r="J11" s="932" t="s">
        <v>23</v>
      </c>
      <c r="Q11" s="130">
        <v>0</v>
      </c>
    </row>
    <row customHeight="1" ht="22.5">
      <c r="A12" s="2154"/>
      <c r="D12" s="131"/>
      <c r="E12" s="1221" t="s">
        <v>24</v>
      </c>
      <c r="F12" s="2786">
        <v>46022.615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45409.61546296296</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1" t="s">
        <v>53</v>
      </c>
      <c r="G36" s="133"/>
      <c r="Q36" s="130">
        <v>0</v>
      </c>
    </row>
    <row customHeight="1" ht="21">
      <c r="A37" s="935"/>
      <c r="D37" s="135"/>
      <c r="E37" s="447" t="s">
        <v>54</v>
      </c>
      <c r="F37" s="2811"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9"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5D6284-8DF4-1C25-68A9-4A8A08F82CFF}"/>
    <hyperlink ref="H17" location="Титульный!H9" display="Как заполнить?" tooltip="Помощь по работе с полями отчётной формы" xr:uid="{8B64F929-381B-2691-5E7D-F014DACEB778}"/>
    <hyperlink ref="H39" location="Титульный!H9" display="Как заполнить?" tooltip="Помощь по работе с полями отчётной формы" xr:uid="{B2A35712-A3A7-29A7-1BA6-C9550F528A3F}"/>
    <hyperlink ref="H62" location="Титульный!H9" display="Как заполнить?" tooltip="Помощь по работе с полями отчётной формы" xr:uid="{D2530A9D-0619-DE7F-D409-39952AE0798A}"/>
    <hyperlink ref="F70" r:id="rId4" tooltip="a.davydova@airport-murmansk.ru" xr:uid="{5D814AB2-AB0C-075E-C09B-47183B862DD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944FB-C034-6155-A955-41B5679A135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5"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5"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Поселок Мурмаши(47605163)</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131F1-7289-D604-1592-E94EB56EEEE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"Аэропорт Мурманск"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3"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66</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3E72A-3919-8B24-0FD9-3BE7B1F7E9B2}" mc:Ignorable="x14ac xr xr2 xr3">
  <sheetPr>
    <tabColor rgb="FFCCCCFF"/>
  </sheetPr>
  <dimension ref="A1:AR146"/>
  <sheetViews>
    <sheetView topLeftCell="A1" showGridLines="0" zoomScale="90" workbookViewId="0">
      <selection activeCell="G18" sqref="G18:G22"/>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customWidth="1"/>
    <col min="21" max="21" style="2973" width="5.7109375" customWidth="1"/>
    <col min="22" max="22" style="2973" width="34.4218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"Аэропорт Мурманск"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c r="A18" s="377"/>
      <c r="C18" s="265"/>
      <c r="D18" s="2191">
        <v>2</v>
      </c>
      <c r="E18" s="3102" t="s">
        <v>161</v>
      </c>
      <c r="F18" s="2201" t="s">
        <v>66</v>
      </c>
      <c r="G18" s="3103" t="str">
        <f>INDEX(VD_NAME_LIST,MATCH("4190064",VD_ID_LIST,0))</f>
        <v>Производство тепловой энергии. Некомбинированная выработка</v>
      </c>
      <c r="H18" s="3104"/>
      <c r="I18" s="3104">
        <v>1</v>
      </c>
      <c r="J18" s="3105" t="s">
        <v>162</v>
      </c>
      <c r="K18" s="3106" t="s">
        <v>19</v>
      </c>
      <c r="L18" s="3107"/>
      <c r="M18" s="3107" t="s">
        <v>110</v>
      </c>
      <c r="N18" s="3108" t="s">
        <v>28</v>
      </c>
      <c r="O18" s="3106" t="s">
        <v>19</v>
      </c>
      <c r="P18" s="3107"/>
      <c r="Q18" s="3107" t="s">
        <v>110</v>
      </c>
      <c r="R18" s="3109" t="s">
        <v>28</v>
      </c>
      <c r="S18" s="3110" t="s">
        <v>19</v>
      </c>
      <c r="T18" s="3107"/>
      <c r="U18" s="3107" t="s">
        <v>110</v>
      </c>
      <c r="V18" s="3109" t="s">
        <v>28</v>
      </c>
      <c r="W18" s="3105"/>
      <c r="X18" s="1323"/>
      <c r="Y18" s="1323"/>
      <c r="Z18" s="1323"/>
      <c r="AA18" s="1323"/>
      <c r="AB18" s="1323" t="s">
        <v>163</v>
      </c>
      <c r="AC18" s="1323" t="s">
        <v>164</v>
      </c>
      <c r="AD18" s="1323" t="s">
        <v>165</v>
      </c>
      <c r="AE18" s="1323" t="s">
        <v>166</v>
      </c>
      <c r="AF18" s="1323" t="s">
        <v>167</v>
      </c>
      <c r="AG18" s="1323" t="s">
        <v>168</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Производство тепловой энергии. Некомбинированная выработка</v>
      </c>
      <c r="AJ18" s="1323" t="str">
        <f>IF($J$18=0,"",$J$18)</f>
        <v>Производство тепловой энергии. Некомбинированная выработка.</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3" customFormat="1" customHeight="1" ht="17.25">
      <c r="A19" s="377"/>
      <c r="C19" s="376"/>
      <c r="D19" s="2191"/>
      <c r="E19" s="2220"/>
      <c r="F19" s="2202"/>
      <c r="G19" s="3103"/>
      <c r="H19" s="3104"/>
      <c r="I19" s="3104"/>
      <c r="J19" s="3105"/>
      <c r="K19" s="3114"/>
      <c r="L19" s="3107"/>
      <c r="M19" s="3107"/>
      <c r="N19" s="3108" t="s">
        <v>28</v>
      </c>
      <c r="O19" s="3114"/>
      <c r="P19" s="3107"/>
      <c r="Q19" s="3107"/>
      <c r="R19" s="3109" t="s">
        <v>28</v>
      </c>
      <c r="S19" s="3110"/>
      <c r="T19" s="3115"/>
      <c r="U19" s="3116"/>
      <c r="V19" s="3117" t="s">
        <v>169</v>
      </c>
      <c r="W19" s="3118"/>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c r="A20" s="377"/>
      <c r="C20" s="376"/>
      <c r="D20" s="2192"/>
      <c r="E20" s="2221"/>
      <c r="F20" s="2202"/>
      <c r="G20" s="3120"/>
      <c r="H20" s="3121"/>
      <c r="I20" s="3121"/>
      <c r="J20" s="3122"/>
      <c r="K20" s="3114"/>
      <c r="L20" s="3121"/>
      <c r="M20" s="3121"/>
      <c r="N20" s="3109" t="s">
        <v>28</v>
      </c>
      <c r="O20" s="3123"/>
      <c r="P20" s="3124"/>
      <c r="Q20" s="3125"/>
      <c r="R20" s="3126" t="s">
        <v>170</v>
      </c>
      <c r="S20" s="3127"/>
      <c r="T20" s="3128"/>
      <c r="U20" s="3129"/>
      <c r="V20" s="3130"/>
      <c r="W20" s="3131"/>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c r="A21" s="377"/>
      <c r="C21" s="376"/>
      <c r="D21" s="2192"/>
      <c r="E21" s="2221"/>
      <c r="F21" s="2202"/>
      <c r="G21" s="3120"/>
      <c r="H21" s="3121"/>
      <c r="I21" s="3121"/>
      <c r="J21" s="3122"/>
      <c r="K21" s="3123"/>
      <c r="L21" s="3132"/>
      <c r="M21" s="3133"/>
      <c r="N21" s="3134" t="s">
        <v>171</v>
      </c>
      <c r="O21" s="3135"/>
      <c r="P21" s="3136"/>
      <c r="Q21" s="3137"/>
      <c r="R21" s="3138"/>
      <c r="S21" s="3139"/>
      <c r="T21" s="3140"/>
      <c r="U21" s="3141"/>
      <c r="V21" s="3142"/>
      <c r="W21" s="3143"/>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c r="A22" s="377"/>
      <c r="C22" s="376"/>
      <c r="D22" s="2192"/>
      <c r="E22" s="2221"/>
      <c r="F22" s="2203"/>
      <c r="G22" s="3120"/>
      <c r="H22" s="3144"/>
      <c r="I22" s="3145"/>
      <c r="J22" s="3146" t="s">
        <v>172</v>
      </c>
      <c r="K22" s="3147"/>
      <c r="L22" s="3148"/>
      <c r="M22" s="3149"/>
      <c r="N22" s="3150"/>
      <c r="O22" s="3151"/>
      <c r="P22" s="3152"/>
      <c r="Q22" s="3153"/>
      <c r="R22" s="3154"/>
      <c r="S22" s="3155"/>
      <c r="T22" s="3156"/>
      <c r="U22" s="3157"/>
      <c r="V22" s="3158"/>
      <c r="W22" s="3159"/>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173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c r="A28" s="377"/>
      <c r="C28" s="265"/>
      <c r="D28" s="2191">
        <v>3</v>
      </c>
      <c r="E28" s="2199" t="s">
        <v>174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175</v>
      </c>
      <c r="AD28" s="1323" t="s">
        <v>176</v>
      </c>
      <c r="AE28" s="1323" t="s">
        <v>177</v>
      </c>
      <c r="AF28" s="1323" t="s">
        <v>178</v>
      </c>
      <c r="AG28" s="1323" t="s">
        <v>179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c r="A33" s="377"/>
      <c r="C33" s="265"/>
      <c r="D33" s="2191">
        <v>4</v>
      </c>
      <c r="E33" s="2199" t="s">
        <v>180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181</v>
      </c>
      <c r="AD33" s="1323" t="s">
        <v>182</v>
      </c>
      <c r="AE33" s="1323" t="s">
        <v>183</v>
      </c>
      <c r="AF33" s="1323" t="s">
        <v>184</v>
      </c>
      <c r="AG33" s="1323" t="s">
        <v>185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c r="A38" s="377"/>
      <c r="C38" s="265"/>
      <c r="D38" s="2191">
        <v>5</v>
      </c>
      <c r="E38" s="2199" t="s">
        <v>186</v>
      </c>
      <c r="F38" s="2201" t="s">
        <v>19</v>
      </c>
      <c r="G38" s="3168" t="s">
        <v>28</v>
      </c>
      <c r="H38" s="3169"/>
      <c r="I38" s="3170"/>
      <c r="J38" s="3171"/>
      <c r="K38" s="3172"/>
      <c r="L38" s="3172"/>
      <c r="M38" s="3172"/>
      <c r="N38" s="3173"/>
      <c r="O38" s="3172"/>
      <c r="P38" s="3172"/>
      <c r="Q38" s="3172"/>
      <c r="R38" s="3174"/>
      <c r="S38" s="3172"/>
      <c r="T38" s="3172"/>
      <c r="U38" s="3172"/>
      <c r="V38" s="3174"/>
      <c r="W38" s="3175"/>
      <c r="X38" s="1323"/>
      <c r="Y38" s="1323"/>
      <c r="Z38" s="1323"/>
      <c r="AA38" s="1323"/>
      <c r="AB38" s="1323"/>
      <c r="AC38" s="1323" t="s">
        <v>187</v>
      </c>
      <c r="AD38" s="1323" t="s">
        <v>188</v>
      </c>
      <c r="AE38" s="1323" t="s">
        <v>189</v>
      </c>
      <c r="AF38" s="1323" t="s">
        <v>190</v>
      </c>
      <c r="AG38" s="1323" t="s">
        <v>191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c r="A39" s="377"/>
      <c r="C39" s="376"/>
      <c r="D39" s="2191"/>
      <c r="E39" s="2199"/>
      <c r="F39" s="2202"/>
      <c r="G39" s="3168" t="s">
        <v>28</v>
      </c>
      <c r="H39" s="3176"/>
      <c r="I39" s="3177"/>
      <c r="J39" s="3178"/>
      <c r="K39" s="3179"/>
      <c r="L39" s="3179"/>
      <c r="M39" s="3179"/>
      <c r="N39" s="3180"/>
      <c r="O39" s="3179"/>
      <c r="P39" s="3179"/>
      <c r="Q39" s="3179"/>
      <c r="R39" s="3181"/>
      <c r="S39" s="3179"/>
      <c r="T39" s="3182"/>
      <c r="U39" s="3182"/>
      <c r="V39" s="3182"/>
      <c r="W39" s="3183"/>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3184" t="s">
        <v>28</v>
      </c>
      <c r="H40" s="3176"/>
      <c r="I40" s="3177"/>
      <c r="J40" s="3185"/>
      <c r="K40" s="3179"/>
      <c r="L40" s="3179"/>
      <c r="M40" s="3179"/>
      <c r="N40" s="3181"/>
      <c r="O40" s="3179"/>
      <c r="P40" s="3179"/>
      <c r="Q40" s="3182"/>
      <c r="R40" s="3182"/>
      <c r="S40" s="3186"/>
      <c r="T40" s="3186"/>
      <c r="U40" s="3186"/>
      <c r="V40" s="3186"/>
      <c r="W40" s="3183"/>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2"/>
      <c r="G41" s="3184" t="s">
        <v>28</v>
      </c>
      <c r="H41" s="3176"/>
      <c r="I41" s="3177"/>
      <c r="J41" s="3185"/>
      <c r="K41" s="3179"/>
      <c r="L41" s="3182"/>
      <c r="M41" s="3182"/>
      <c r="N41" s="3182"/>
      <c r="O41" s="3182"/>
      <c r="P41" s="3182"/>
      <c r="Q41" s="3182"/>
      <c r="R41" s="3182"/>
      <c r="S41" s="3186"/>
      <c r="T41" s="3186"/>
      <c r="U41" s="3186"/>
      <c r="V41" s="3186"/>
      <c r="W41" s="3183"/>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376"/>
      <c r="D42" s="2192"/>
      <c r="E42" s="2200"/>
      <c r="F42" s="2203"/>
      <c r="G42" s="3184" t="s">
        <v>28</v>
      </c>
      <c r="H42" s="3187"/>
      <c r="I42" s="3188"/>
      <c r="J42" s="3188"/>
      <c r="K42" s="3188"/>
      <c r="L42" s="3188"/>
      <c r="M42" s="3188"/>
      <c r="N42" s="3188"/>
      <c r="O42" s="3188"/>
      <c r="P42" s="3188"/>
      <c r="Q42" s="3188"/>
      <c r="R42" s="3188"/>
      <c r="S42" s="3189"/>
      <c r="T42" s="3189"/>
      <c r="U42" s="3189"/>
      <c r="V42" s="3189"/>
      <c r="W42" s="3190"/>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c r="A43" s="377"/>
      <c r="C43" s="265"/>
      <c r="D43" s="2191">
        <v>6</v>
      </c>
      <c r="E43" s="2199" t="s">
        <v>192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193</v>
      </c>
      <c r="AD43" s="1323" t="s">
        <v>194</v>
      </c>
      <c r="AE43" s="1323" t="s">
        <v>195</v>
      </c>
      <c r="AF43" s="1323" t="s">
        <v>196</v>
      </c>
      <c r="AG43" s="1323" t="s">
        <v>197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c r="A48" s="377"/>
      <c r="C48" s="265"/>
      <c r="D48" s="2222">
        <v>7</v>
      </c>
      <c r="E48" s="2225" t="s">
        <v>198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199</v>
      </c>
      <c r="AD48" s="1323" t="s">
        <v>200</v>
      </c>
      <c r="AE48" s="1323" t="s">
        <v>201</v>
      </c>
      <c r="AF48" s="1323" t="s">
        <v>202</v>
      </c>
      <c r="AG48" s="1323" t="s">
        <v>203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c r="A53" s="377"/>
      <c r="C53" s="265"/>
      <c r="D53" s="2191">
        <v>8</v>
      </c>
      <c r="E53" s="2199" t="s">
        <v>204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205</v>
      </c>
      <c r="AD53" s="1323" t="s">
        <v>206</v>
      </c>
      <c r="AE53" s="1323" t="s">
        <v>207</v>
      </c>
      <c r="AF53" s="1323" t="s">
        <v>208</v>
      </c>
      <c r="AG53" s="1323" t="s">
        <v>209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c r="A58" s="377"/>
      <c r="C58" s="265"/>
      <c r="D58" s="2191">
        <v>9</v>
      </c>
      <c r="E58" s="2199" t="s">
        <v>210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211</v>
      </c>
      <c r="AD58" s="1323" t="s">
        <v>212</v>
      </c>
      <c r="AE58" s="1323" t="s">
        <v>213</v>
      </c>
      <c r="AF58" s="1323" t="s">
        <v>214</v>
      </c>
      <c r="AG58" s="1323" t="s">
        <v>215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38:N40"/>
    <mergeCell ref="I38:I41"/>
    <mergeCell ref="L38:L40"/>
    <mergeCell ref="Q38:Q39"/>
    <mergeCell ref="R38:R39"/>
    <mergeCell ref="S38:S39"/>
    <mergeCell ref="P38:P39"/>
    <mergeCell ref="H38:H41"/>
    <mergeCell ref="J38:J41"/>
    <mergeCell ref="K38:K41"/>
    <mergeCell ref="M38:M40"/>
    <mergeCell ref="O38:O40"/>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43:K44 K28:K29 O43:O44 O28:O2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J28:J29 R13:R14 R43:R44 R28:R29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2C5DC-E8A7-8F91-80E1-733A43BD9C9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02" width="8.00390625" customWidth="1"/>
    <col min="38" max="64" style="2910" width="8.00390625" customWidth="1"/>
    <col min="65" max="65" style="2910" width="9.140625" hidden="1"/>
  </cols>
  <sheetData>
    <row s="322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30"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3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"Аэропорт Мурманск"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89</v>
      </c>
      <c r="G9" s="2231" t="s">
        <v>129</v>
      </c>
      <c r="H9" s="2250"/>
      <c r="I9" s="2251"/>
      <c r="J9" s="2157"/>
      <c r="K9" s="1615"/>
      <c r="L9" s="2183" t="s">
        <v>294</v>
      </c>
      <c r="M9" s="2157"/>
      <c r="N9" s="2248" t="s">
        <v>88</v>
      </c>
      <c r="O9" s="2249"/>
      <c r="P9" s="2183" t="s">
        <v>130</v>
      </c>
      <c r="Q9" s="1612"/>
      <c r="R9" s="2183" t="s">
        <v>294</v>
      </c>
      <c r="S9" s="2157"/>
      <c r="T9" s="2248" t="s">
        <v>88</v>
      </c>
      <c r="U9" s="2249"/>
      <c r="V9" s="2183" t="s">
        <v>130</v>
      </c>
      <c r="W9" s="1612"/>
      <c r="X9" s="2183" t="s">
        <v>294</v>
      </c>
      <c r="Y9" s="2157"/>
      <c r="Z9" s="2248" t="s">
        <v>88</v>
      </c>
      <c r="AA9" s="2249"/>
      <c r="AB9" s="2183" t="s">
        <v>295</v>
      </c>
      <c r="AC9" s="1612"/>
      <c r="AD9" s="2183" t="s">
        <v>294</v>
      </c>
      <c r="AE9" s="2157"/>
      <c r="AF9" s="2248" t="s">
        <v>88</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131</v>
      </c>
      <c r="BM10" s="349">
        <v>23</v>
      </c>
    </row>
    <row customHeight="1" ht="15">
      <c r="D11" s="2239" t="s">
        <v>110</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3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3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3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3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3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2D606-ECC9-F7B1-CF62-988D9177222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3" width="15.00390625" hidden="1" customWidth="1"/>
    <col min="2" max="2" style="3306" width="15.00390625" hidden="1" customWidth="1"/>
    <col min="3" max="3" style="3304" width="3.00390625" customWidth="1"/>
    <col min="4" max="4" style="3385" width="6.00390625" customWidth="1"/>
    <col min="5" max="5" style="3304" width="52.00390625" customWidth="1"/>
    <col min="6" max="6" style="3304" width="48.00390625" customWidth="1"/>
    <col min="7" max="7" style="3304" width="121.00390625" customWidth="1"/>
    <col min="8" max="8" style="3304" width="8.00390625" customWidth="1"/>
    <col min="9" max="9" style="3304" width="64.00390625" customWidth="1"/>
    <col min="10" max="10" style="3304" width="9.140625" hidden="1"/>
  </cols>
  <sheetData>
    <row customHeight="1" ht="11.25" hidden="1">
      <c r="A1" s="1742" t="s">
        <v>305</v>
      </c>
      <c r="J1" s="511" t="s">
        <v>14</v>
      </c>
    </row>
    <row customHeight="1" ht="11.25" hidden="1">
      <c r="J2" s="511">
        <v>0</v>
      </c>
    </row>
    <row s="330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"Аэропорт Мурманск"</v>
      </c>
      <c r="E5" s="2232"/>
      <c r="F5" s="2232"/>
      <c r="I5" s="771"/>
      <c r="J5" s="511">
        <v>17</v>
      </c>
    </row>
    <row s="330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88</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310</v>
      </c>
      <c r="F11" s="1067" t="str">
        <f>IF(region_name="","",region_name)</f>
        <v>Мурманская область</v>
      </c>
      <c r="G11" s="1068" t="s">
        <v>311</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5105040715</v>
      </c>
      <c r="G14" s="1068" t="s">
        <v>315</v>
      </c>
      <c r="H14" s="531"/>
      <c r="J14" s="511">
        <v>0</v>
      </c>
    </row>
    <row customHeight="1" ht="22.5" hidden="1">
      <c r="A15" s="513"/>
      <c r="B15" s="558"/>
      <c r="C15" s="513"/>
      <c r="D15" s="1065" t="s">
        <v>316</v>
      </c>
      <c r="E15" s="1066" t="s">
        <v>317</v>
      </c>
      <c r="F15" s="1067" t="str">
        <f>IF(kpp="","",kpp)</f>
        <v>510501001</v>
      </c>
      <c r="G15" s="1068" t="s">
        <v>318</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306" customFormat="1" customHeight="1" ht="24.75" hidden="1">
      <c r="A25" s="513"/>
      <c r="B25" s="558"/>
      <c r="C25" s="558"/>
      <c r="D25" s="1062" t="s">
        <v>90</v>
      </c>
      <c r="E25" s="1064" t="s">
        <v>329</v>
      </c>
      <c r="F25" s="1069" t="s">
        <v>312</v>
      </c>
      <c r="G25" s="1064"/>
      <c r="J25" s="557">
        <v>0</v>
      </c>
    </row>
    <row s="3306" customFormat="1" customHeight="1" ht="11.25" hidden="1">
      <c r="A26" s="513"/>
      <c r="B26" s="558"/>
      <c r="C26" s="558"/>
      <c r="D26" s="1062" t="s">
        <v>330</v>
      </c>
      <c r="E26" s="1063" t="s">
        <v>331</v>
      </c>
      <c r="F26" s="1069" t="s">
        <v>312</v>
      </c>
      <c r="G26" s="1064"/>
      <c r="J26" s="557">
        <v>0</v>
      </c>
    </row>
    <row s="3306"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6"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6"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6" customFormat="1" customHeight="1" ht="11.25" hidden="1">
      <c r="A30" s="513"/>
      <c r="B30" s="558"/>
      <c r="C30" s="558"/>
      <c r="D30" s="1062" t="s">
        <v>338</v>
      </c>
      <c r="E30" s="1063" t="s">
        <v>339</v>
      </c>
      <c r="F30" s="1071"/>
      <c r="G30" s="1064"/>
      <c r="J30" s="557">
        <v>0</v>
      </c>
    </row>
    <row s="3306" customFormat="1" customHeight="1" ht="11.25" hidden="1">
      <c r="A31" s="513"/>
      <c r="B31" s="558"/>
      <c r="C31" s="558"/>
      <c r="D31" s="1062" t="s">
        <v>340</v>
      </c>
      <c r="E31" s="1063" t="s">
        <v>341</v>
      </c>
      <c r="F31" s="1071"/>
      <c r="G31" s="1064"/>
      <c r="J31" s="557">
        <v>0</v>
      </c>
    </row>
    <row s="3306"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18C4D-9162-BC22-140C-72BCA90F2CB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88"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"Аэропорт Мурманск"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9"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30196-7664-5766-3A62-9FAB49B571D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110</v>
      </c>
      <c r="E2" s="2291"/>
      <c r="F2" s="1681"/>
      <c r="G2" s="1676" t="s">
        <v>110</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88"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АО "Аэропорт Мурманск"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88</v>
      </c>
      <c r="E11" s="2279" t="s">
        <v>106</v>
      </c>
      <c r="F11" s="2248" t="s">
        <v>88</v>
      </c>
      <c r="G11" s="2249"/>
      <c r="H11" s="2231" t="s">
        <v>391</v>
      </c>
      <c r="I11" s="2231" t="s">
        <v>392</v>
      </c>
      <c r="J11" s="2279"/>
      <c r="V11" s="1663">
        <v>26</v>
      </c>
    </row>
    <row customHeight="1" ht="14.699999999999998">
      <c r="C12" s="1572"/>
      <c r="D12" s="2183"/>
      <c r="E12" s="2279"/>
      <c r="F12" s="2256"/>
      <c r="G12" s="2257"/>
      <c r="H12" s="2288"/>
      <c r="I12" s="2288"/>
      <c r="J12" s="2279"/>
      <c r="V12" s="1663">
        <v>14</v>
      </c>
    </row>
    <row s="3429"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AAB2D-D4BC-1D22-F87D-0ED79AF38E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83</v>
      </c>
      <c r="H1" s="545" t="s">
        <v>84</v>
      </c>
      <c r="I1" s="545" t="s">
        <v>85</v>
      </c>
      <c r="P1" s="545" t="s">
        <v>83</v>
      </c>
      <c r="Q1" s="545" t="s">
        <v>84</v>
      </c>
      <c r="R1" s="545" t="s">
        <v>85</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АО "Аэропорт Мурманск"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88</v>
      </c>
      <c r="F8" s="879"/>
      <c r="G8" s="521" t="s">
        <v>86</v>
      </c>
      <c r="H8" s="521" t="s">
        <v>87</v>
      </c>
      <c r="I8" s="470" t="s">
        <v>85</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EBC0B-9BE9-F004-EB03-5B3125082E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45409.61546296296</v>
      </c>
      <c r="W30" s="2320"/>
      <c r="X30" s="2320"/>
      <c r="Y30" s="2320"/>
      <c r="Z30" s="2320"/>
      <c r="AA30" s="2320"/>
      <c r="AB30" s="2320"/>
      <c r="AC30" s="382"/>
      <c r="AD30" s="2320" t="str">
        <f>IF(TITLE_DATE_PR_CHANGE="",IF(TITLE_DATE_PR="","",TITLE_DATE_PR),TITLE_DATE_PR_CHANGE)</f>
        <v>45409.61546296296</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45409.61546296296</v>
      </c>
      <c r="W34" s="2320"/>
      <c r="X34" s="2320"/>
      <c r="Y34" s="2320"/>
      <c r="Z34" s="2320"/>
      <c r="AA34" s="2320"/>
      <c r="AB34" s="2320"/>
      <c r="AC34" s="382"/>
      <c r="AD34" s="2320" t="str">
        <f>IF(TITLE_DATE_PR_CHANGE="",IF(TITLE_DATE_PR="","",TITLE_DATE_PR),TITLE_DATE_PR_CHANGE)</f>
        <v>45409.61546296296</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DE6E7-3A9D-D5BA-3438-721DFFC7518B}" mc:Ignorable="x14ac xr xr2 xr3">
  <sheetPr>
    <tabColor theme="6" tint="0.4"/>
  </sheetPr>
  <dimension ref="A1:AS65"/>
  <sheetViews>
    <sheetView topLeftCell="A1" showGridLines="0" zoomScale="90" workbookViewId="0">
      <selection activeCell="AD49" sqref="AD49"/>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45409.61546296296</v>
      </c>
      <c r="W30" s="2320"/>
      <c r="X30" s="2320"/>
      <c r="Y30" s="2320"/>
      <c r="Z30" s="2320"/>
      <c r="AA30" s="2320"/>
      <c r="AB30" s="2320"/>
      <c r="AC30" s="382"/>
      <c r="AD30" s="2320" t="str">
        <f>IF(TITLE_DATE_PR_CHANGE="",IF(TITLE_DATE_PR="","",TITLE_DATE_PR),TITLE_DATE_PR_CHANGE)</f>
        <v>45409.61546296296</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45409.61546296296</v>
      </c>
      <c r="W34" s="2320"/>
      <c r="X34" s="2320"/>
      <c r="Y34" s="2320"/>
      <c r="Z34" s="2320"/>
      <c r="AA34" s="2320"/>
      <c r="AB34" s="2320"/>
      <c r="AC34" s="382"/>
      <c r="AD34" s="2320" t="str">
        <f>IF(TITLE_DATE_PR_CHANGE="",IF(TITLE_DATE_PR="","",TITLE_DATE_PR),TITLE_DATE_PR_CHANGE)</f>
        <v>45409.61546296296</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Производство тепловой энергии. Некомбинированная выработка.</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403</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405</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407</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1.1.1.1.1</v>
      </c>
      <c r="J47" s="1419"/>
      <c r="K47" s="1419"/>
      <c r="L47" s="1420" t="s">
        <v>409</v>
      </c>
      <c r="P47" s="2313">
        <v>1</v>
      </c>
      <c r="Q47" s="1387"/>
      <c r="R47" s="412"/>
      <c r="S47" s="1392" t="str">
        <f>$I47</f>
        <v>1.1.1.1.1</v>
      </c>
      <c r="T47" s="341" t="s">
        <v>410</v>
      </c>
      <c r="U47" s="356"/>
      <c r="V47" s="2301"/>
      <c r="W47" s="2302"/>
      <c r="X47" s="2302"/>
      <c r="Y47" s="2302"/>
      <c r="Z47" s="2302"/>
      <c r="AA47" s="2302"/>
      <c r="AB47" s="2302"/>
      <c r="AC47" s="2303"/>
      <c r="AD47" s="2301" t="s">
        <v>452</v>
      </c>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1.1.1.1.1.1</v>
      </c>
      <c r="K48" s="1419"/>
      <c r="L48" s="1420" t="s">
        <v>412</v>
      </c>
      <c r="P48" s="2313"/>
      <c r="Q48" s="2313">
        <v>1</v>
      </c>
      <c r="R48" s="413"/>
      <c r="S48" s="1392" t="str">
        <f>$J48</f>
        <v>1.1.1.1.1.1</v>
      </c>
      <c r="T48" s="342" t="s">
        <v>413</v>
      </c>
      <c r="U48" s="356"/>
      <c r="V48" s="2301"/>
      <c r="W48" s="2302"/>
      <c r="X48" s="2302"/>
      <c r="Y48" s="2302"/>
      <c r="Z48" s="2302"/>
      <c r="AA48" s="2302"/>
      <c r="AB48" s="2302"/>
      <c r="AC48" s="2303"/>
      <c r="AD48" s="2301" t="s">
        <v>453</v>
      </c>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1.1.1.1.1.1.1</v>
      </c>
      <c r="L49" s="1420" t="s">
        <v>415</v>
      </c>
      <c r="P49" s="2313"/>
      <c r="Q49" s="2313"/>
      <c r="R49" s="413">
        <v>1</v>
      </c>
      <c r="S49" s="1392" t="str">
        <f>$K49</f>
        <v>1.1.1.1.1.1.1</v>
      </c>
      <c r="T49" s="1403" t="s">
        <v>454</v>
      </c>
      <c r="U49" s="356"/>
      <c r="V49" s="807"/>
      <c r="W49" s="381"/>
      <c r="X49" s="807"/>
      <c r="Y49" s="1313"/>
      <c r="Z49" s="2321"/>
      <c r="AA49" s="2163" t="s">
        <v>66</v>
      </c>
      <c r="AB49" s="2321"/>
      <c r="AC49" s="2163" t="s">
        <v>66</v>
      </c>
      <c r="AD49" s="807">
        <v>0</v>
      </c>
      <c r="AE49" s="381"/>
      <c r="AF49" s="807"/>
      <c r="AG49" s="1313"/>
      <c r="AH49" s="3677">
        <v>45658</v>
      </c>
      <c r="AI49" s="2163" t="s">
        <v>66</v>
      </c>
      <c r="AJ49" s="3678">
        <v>46022</v>
      </c>
      <c r="AK49" s="2163" t="s">
        <v>66</v>
      </c>
      <c r="AL49" s="1404"/>
      <c r="AM49" s="2309" t="s">
        <v>416</v>
      </c>
      <c r="AN49" s="567">
        <f>STRCHECKDATE(V50:AL50)</f>
      </c>
      <c r="AO49" s="556"/>
      <c r="AP49" s="556" t="str">
        <f>IF(T49="","",T49)</f>
        <v>горячая вода в системе централизованного теплоснабжения на отопление</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45658-46022</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AF36B-3C0C-E5F4-183E-F4DA1C39F7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45409.61546296296</v>
      </c>
      <c r="W30" s="2320"/>
      <c r="X30" s="2320"/>
      <c r="Y30" s="2320"/>
      <c r="Z30" s="2320"/>
      <c r="AA30" s="2320"/>
      <c r="AB30" s="2320"/>
      <c r="AC30" s="1691"/>
      <c r="AD30" s="2320" t="str">
        <f>IF(TITLE_DATE_PR_CHANGE="",IF(TITLE_DATE_PR="","",TITLE_DATE_PR),TITLE_DATE_PR_CHANGE)</f>
        <v>45409.61546296296</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б/н</v>
      </c>
      <c r="W31" s="2307"/>
      <c r="X31" s="2307"/>
      <c r="Y31" s="2307"/>
      <c r="Z31" s="2307"/>
      <c r="AA31" s="2307"/>
      <c r="AB31" s="2307"/>
      <c r="AC31" s="1691"/>
      <c r="AD31" s="2307" t="str">
        <f>IF(TITLE_NUMBER_PR_CHANGE="",IF(TITLE_NUMBER_PR="","",TITLE_NUMBER_PR),TITLE_NUMBER_PR_CHANGE)</f>
        <v>б/н</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45409.61546296296</v>
      </c>
      <c r="W34" s="2320"/>
      <c r="X34" s="2320"/>
      <c r="Y34" s="2320"/>
      <c r="Z34" s="2320"/>
      <c r="AA34" s="2320"/>
      <c r="AB34" s="2320"/>
      <c r="AC34" s="1691"/>
      <c r="AD34" s="2320" t="str">
        <f>IF(TITLE_DATE_PR_CHANGE="",IF(TITLE_DATE_PR="","",TITLE_DATE_PR),TITLE_DATE_PR_CHANGE)</f>
        <v>45409.61546296296</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б/н</v>
      </c>
      <c r="W35" s="2307"/>
      <c r="X35" s="2307"/>
      <c r="Y35" s="2307"/>
      <c r="Z35" s="2307"/>
      <c r="AA35" s="2307"/>
      <c r="AB35" s="2307"/>
      <c r="AC35" s="1691"/>
      <c r="AD35" s="2307" t="str">
        <f>IF(TITLE_NUMBER_PR_CHANGE="",IF(TITLE_NUMBER_PR="","",TITLE_NUMBER_PR),TITLE_NUMBER_PR_CHANGE)</f>
        <v>б/н</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A1F85-FE59-E936-ED49-7C4092495B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45409.61546296296</v>
      </c>
      <c r="W30" s="2320"/>
      <c r="X30" s="2320"/>
      <c r="Y30" s="2320"/>
      <c r="Z30" s="2320"/>
      <c r="AA30" s="2320"/>
      <c r="AB30" s="2320"/>
      <c r="AC30" s="1691"/>
      <c r="AD30" s="2320" t="str">
        <f>IF(TITLE_DATE_PR_CHANGE="",IF(TITLE_DATE_PR="","",TITLE_DATE_PR),TITLE_DATE_PR_CHANGE)</f>
        <v>45409.61546296296</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б/н</v>
      </c>
      <c r="W31" s="2307"/>
      <c r="X31" s="2307"/>
      <c r="Y31" s="2307"/>
      <c r="Z31" s="2307"/>
      <c r="AA31" s="2307"/>
      <c r="AB31" s="2307"/>
      <c r="AC31" s="1691"/>
      <c r="AD31" s="2307" t="str">
        <f>IF(TITLE_NUMBER_PR_CHANGE="",IF(TITLE_NUMBER_PR="","",TITLE_NUMBER_PR),TITLE_NUMBER_PR_CHANGE)</f>
        <v>б/н</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45409.61546296296</v>
      </c>
      <c r="W34" s="2320"/>
      <c r="X34" s="2320"/>
      <c r="Y34" s="2320"/>
      <c r="Z34" s="2320"/>
      <c r="AA34" s="2320"/>
      <c r="AB34" s="2320"/>
      <c r="AC34" s="1691"/>
      <c r="AD34" s="2320" t="str">
        <f>IF(TITLE_DATE_PR_CHANGE="",IF(TITLE_DATE_PR="","",TITLE_DATE_PR),TITLE_DATE_PR_CHANGE)</f>
        <v>45409.61546296296</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б/н</v>
      </c>
      <c r="W35" s="2307"/>
      <c r="X35" s="2307"/>
      <c r="Y35" s="2307"/>
      <c r="Z35" s="2307"/>
      <c r="AA35" s="2307"/>
      <c r="AB35" s="2307"/>
      <c r="AC35" s="1691"/>
      <c r="AD35" s="2307" t="str">
        <f>IF(TITLE_NUMBER_PR_CHANGE="",IF(TITLE_NUMBER_PR="","",TITLE_NUMBER_PR),TITLE_NUMBER_PR_CHANGE)</f>
        <v>б/н</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4ED2F-9279-F286-29F4-C65AE667D3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45409.61546296296</v>
      </c>
      <c r="W30" s="2320"/>
      <c r="X30" s="2320"/>
      <c r="Y30" s="2320"/>
      <c r="Z30" s="2320"/>
      <c r="AA30" s="2320"/>
      <c r="AB30" s="2320"/>
      <c r="AC30" s="382"/>
      <c r="AD30" s="2320" t="str">
        <f>IF(TITLE_DATE_PR_CHANGE="",IF(TITLE_DATE_PR="","",TITLE_DATE_PR),TITLE_DATE_PR_CHANGE)</f>
        <v>45409.61546296296</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45409.61546296296</v>
      </c>
      <c r="W34" s="2320"/>
      <c r="X34" s="2320"/>
      <c r="Y34" s="2320"/>
      <c r="Z34" s="2320"/>
      <c r="AA34" s="2320"/>
      <c r="AB34" s="2320"/>
      <c r="AC34" s="382"/>
      <c r="AD34" s="2320" t="str">
        <f>IF(TITLE_DATE_PR_CHANGE="",IF(TITLE_DATE_PR="","",TITLE_DATE_PR),TITLE_DATE_PR_CHANGE)</f>
        <v>45409.61546296296</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8" customFormat="1" customHeight="1" ht="24">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200</v>
      </c>
      <c r="B47" s="1419" t="s">
        <v>201</v>
      </c>
      <c r="C47" s="1419" t="s">
        <v>202</v>
      </c>
      <c r="D47" s="1419" t="s">
        <v>203</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200</v>
      </c>
      <c r="B48" s="1419" t="s">
        <v>201</v>
      </c>
      <c r="C48" s="1419" t="s">
        <v>202</v>
      </c>
      <c r="D48" s="1419" t="s">
        <v>203</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416</v>
      </c>
      <c r="AN49" s="567">
        <f>STRCHECKDATE(V50:AL50)</f>
      </c>
      <c r="AO49" s="556"/>
      <c r="AP49" s="556" t="str">
        <f>IF(T49="","",T49)</f>
        <v/>
      </c>
      <c r="AQ49" s="556"/>
      <c r="AR49" s="556"/>
      <c r="AS49" s="1211">
        <v>21</v>
      </c>
    </row>
    <row customHeight="1" ht="1.05">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200</v>
      </c>
      <c r="B55" s="1399" t="s">
        <v>201</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200</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EAACD-0E3B-F118-FD6B-D679E19FFE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45409.61546296296</v>
      </c>
      <c r="W30" s="2320"/>
      <c r="X30" s="2320"/>
      <c r="Y30" s="2320"/>
      <c r="Z30" s="2320"/>
      <c r="AA30" s="2320"/>
      <c r="AB30" s="2320"/>
      <c r="AC30" s="382"/>
      <c r="AD30" s="2320" t="str">
        <f>IF(TITLE_DATE_PR_CHANGE="",IF(TITLE_DATE_PR="","",TITLE_DATE_PR),TITLE_DATE_PR_CHANGE)</f>
        <v>45409.61546296296</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45409.61546296296</v>
      </c>
      <c r="W34" s="2320"/>
      <c r="X34" s="2320"/>
      <c r="Y34" s="2320"/>
      <c r="Z34" s="2320"/>
      <c r="AA34" s="2320"/>
      <c r="AB34" s="2320"/>
      <c r="AC34" s="382"/>
      <c r="AD34" s="2320" t="str">
        <f>IF(TITLE_DATE_PR_CHANGE="",IF(TITLE_DATE_PR="","",TITLE_DATE_PR),TITLE_DATE_PR_CHANGE)</f>
        <v>45409.61546296296</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455</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0" customFormat="1" customHeight="1" ht="0">
      <c r="A47" s="1399" t="s">
        <v>176</v>
      </c>
      <c r="B47" s="1399" t="s">
        <v>177</v>
      </c>
      <c r="C47" s="1399" t="s">
        <v>178</v>
      </c>
      <c r="D47" s="1399" t="s">
        <v>179</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176</v>
      </c>
      <c r="B48" s="1419" t="s">
        <v>177</v>
      </c>
      <c r="C48" s="1419" t="s">
        <v>178</v>
      </c>
      <c r="D48" s="1419" t="s">
        <v>179</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456</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275D-4E32-D141-F948-EA4691EA54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45409.61546296296</v>
      </c>
      <c r="W30" s="2320"/>
      <c r="X30" s="2320"/>
      <c r="Y30" s="2320"/>
      <c r="Z30" s="2320"/>
      <c r="AA30" s="2320"/>
      <c r="AB30" s="2320"/>
      <c r="AC30" s="382"/>
      <c r="AD30" s="2320" t="str">
        <f>IF(TITLE_DATE_PR_CHANGE="",IF(TITLE_DATE_PR="","",TITLE_DATE_PR),TITLE_DATE_PR_CHANGE)</f>
        <v>45409.61546296296</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45409.61546296296</v>
      </c>
      <c r="W34" s="2320"/>
      <c r="X34" s="2320"/>
      <c r="Y34" s="2320"/>
      <c r="Z34" s="2320"/>
      <c r="AA34" s="2320"/>
      <c r="AB34" s="2320"/>
      <c r="AC34" s="382"/>
      <c r="AD34" s="2320" t="str">
        <f>IF(TITLE_DATE_PR_CHANGE="",IF(TITLE_DATE_PR="","",TITLE_DATE_PR),TITLE_DATE_PR_CHANGE)</f>
        <v>45409.61546296296</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455</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0"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456</v>
      </c>
      <c r="AN49" s="567">
        <f>STRCHECKDATE(V50:AL50)</f>
      </c>
      <c r="AO49" s="556"/>
      <c r="AP49" s="556" t="str">
        <f>IF(T49="","",T49)</f>
        <v/>
      </c>
      <c r="AQ49" s="556"/>
      <c r="AR49" s="556"/>
      <c r="AS49" s="1211">
        <v>21</v>
      </c>
    </row>
    <row customHeight="1" ht="1.05">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188</v>
      </c>
      <c r="B55" s="1399" t="s">
        <v>189</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188</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73A41-44FB-0674-A702-19E66721AE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45409.61546296296</v>
      </c>
      <c r="W30" s="2320"/>
      <c r="X30" s="2320"/>
      <c r="Y30" s="2320"/>
      <c r="Z30" s="2320"/>
      <c r="AA30" s="2320"/>
      <c r="AB30" s="2320"/>
      <c r="AC30" s="382"/>
      <c r="AD30" s="2320" t="str">
        <f>IF(TITLE_DATE_PR_CHANGE="",IF(TITLE_DATE_PR="","",TITLE_DATE_PR),TITLE_DATE_PR_CHANGE)</f>
        <v>45409.61546296296</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45409.61546296296</v>
      </c>
      <c r="W34" s="2320"/>
      <c r="X34" s="2320"/>
      <c r="Y34" s="2320"/>
      <c r="Z34" s="2320"/>
      <c r="AA34" s="2320"/>
      <c r="AB34" s="2320"/>
      <c r="AC34" s="382"/>
      <c r="AD34" s="2320" t="str">
        <f>IF(TITLE_DATE_PR_CHANGE="",IF(TITLE_DATE_PR="","",TITLE_DATE_PR),TITLE_DATE_PR_CHANGE)</f>
        <v>45409.61546296296</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455</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0" customFormat="1" customHeight="1" ht="0">
      <c r="A47" s="1399" t="s">
        <v>194</v>
      </c>
      <c r="B47" s="1399" t="s">
        <v>195</v>
      </c>
      <c r="C47" s="1399" t="s">
        <v>196</v>
      </c>
      <c r="D47" s="1399" t="s">
        <v>197</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456</v>
      </c>
      <c r="AN49" s="567">
        <f>STRCHECKDATE(V50:AL50)</f>
      </c>
      <c r="AO49" s="556"/>
      <c r="AP49" s="556" t="str">
        <f>IF(T49="","",T49)</f>
        <v/>
      </c>
      <c r="AQ49" s="556"/>
      <c r="AR49" s="556"/>
      <c r="AS49" s="1211">
        <v>21</v>
      </c>
    </row>
    <row customHeight="1" ht="0">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194</v>
      </c>
      <c r="B55" s="1399" t="s">
        <v>195</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194</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B02FE-74A3-D113-2AB4-4AD630C4549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68" width="12.28125" hidden="1" customWidth="1"/>
    <col min="16" max="16" style="3668" width="23.421875" hidden="1" customWidth="1"/>
    <col min="17" max="17" style="3668" width="3.7109375" hidden="1" customWidth="1"/>
    <col min="18" max="20" style="3665" width="3.00390625" customWidth="1"/>
    <col min="21" max="21" style="366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"Аэропорт Мурманск"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45409.61546296296</v>
      </c>
      <c r="Y34" s="2320"/>
      <c r="Z34" s="2320"/>
      <c r="AA34" s="2320"/>
      <c r="AB34" s="2320"/>
      <c r="AC34" s="2320"/>
      <c r="AD34" s="2320"/>
      <c r="AE34" s="2320"/>
      <c r="AF34" s="382"/>
      <c r="AG34" s="2320" t="str">
        <f>IF(TITLE_DATE_PR_CHANGE="",IF(TITLE_DATE_PR="","",TITLE_DATE_PR),TITLE_DATE_PR_CHANGE)</f>
        <v>45409.61546296296</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б/н</v>
      </c>
      <c r="Y35" s="2307"/>
      <c r="Z35" s="2307"/>
      <c r="AA35" s="2307"/>
      <c r="AB35" s="2307"/>
      <c r="AC35" s="2307"/>
      <c r="AD35" s="2307"/>
      <c r="AE35" s="2307"/>
      <c r="AF35" s="382"/>
      <c r="AG35" s="2307" t="str">
        <f>IF(TITLE_NUMBER_PR_CHANGE="",IF(TITLE_NUMBER_PR="","",TITLE_NUMBER_PR),TITLE_NUMBER_PR_CHANGE)</f>
        <v>б/н</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45409.61546296296</v>
      </c>
      <c r="Y38" s="2320"/>
      <c r="Z38" s="2320"/>
      <c r="AA38" s="2320"/>
      <c r="AB38" s="2320"/>
      <c r="AC38" s="2320"/>
      <c r="AD38" s="2320"/>
      <c r="AE38" s="2320"/>
      <c r="AF38" s="382"/>
      <c r="AG38" s="2320" t="str">
        <f>IF(TITLE_DATE_PR_CHANGE="",IF(TITLE_DATE_PR="","",TITLE_DATE_PR),TITLE_DATE_PR_CHANGE)</f>
        <v>45409.61546296296</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б/н</v>
      </c>
      <c r="Y39" s="2307"/>
      <c r="Z39" s="2307"/>
      <c r="AA39" s="2307"/>
      <c r="AB39" s="2307"/>
      <c r="AC39" s="2307"/>
      <c r="AD39" s="2307"/>
      <c r="AE39" s="2307"/>
      <c r="AF39" s="382"/>
      <c r="AG39" s="2307" t="str">
        <f>IF(TITLE_NUMBER_PR_CHANGE="",IF(TITLE_NUMBER_PR="","",TITLE_NUMBER_PR),TITLE_NUMBER_PR_CHANGE)</f>
        <v>б/н</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460</v>
      </c>
      <c r="Y44" s="2368" t="s">
        <v>461</v>
      </c>
      <c r="Z44" s="2368"/>
      <c r="AA44" s="2368"/>
      <c r="AB44" s="2368"/>
      <c r="AC44" s="2350" t="s">
        <v>439</v>
      </c>
      <c r="AD44" s="2667"/>
      <c r="AE44" s="2370"/>
      <c r="AF44" s="2334"/>
      <c r="AG44" s="2350" t="s">
        <v>460</v>
      </c>
      <c r="AH44" s="2368" t="s">
        <v>461</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449</v>
      </c>
      <c r="AD46" s="2377" t="s">
        <v>450</v>
      </c>
      <c r="AE46" s="2378"/>
      <c r="AF46" s="2334"/>
      <c r="AG46" s="2381"/>
      <c r="AH46" s="2374"/>
      <c r="AI46" s="2373" t="s">
        <v>464</v>
      </c>
      <c r="AJ46" s="2326" t="s">
        <v>465</v>
      </c>
      <c r="AK46" s="2327"/>
      <c r="AL46" s="2373" t="s">
        <v>449</v>
      </c>
      <c r="AM46" s="2377" t="s">
        <v>450</v>
      </c>
      <c r="AN46" s="2378"/>
      <c r="AO46" s="2334"/>
      <c r="AP46" s="2337"/>
      <c r="AQ46" s="2183"/>
      <c r="AW46" s="1211">
        <v>26</v>
      </c>
    </row>
    <row customHeight="1" ht="65.25">
      <c r="A47" s="1315"/>
      <c r="B47" s="1315" t="s">
        <v>136</v>
      </c>
      <c r="C47" s="1315" t="s">
        <v>137</v>
      </c>
      <c r="D47" s="1315" t="s">
        <v>138</v>
      </c>
      <c r="E47" s="1366" t="s">
        <v>440</v>
      </c>
      <c r="F47" s="1366" t="s">
        <v>441</v>
      </c>
      <c r="G47" s="1366" t="s">
        <v>442</v>
      </c>
      <c r="H47" s="1366" t="s">
        <v>443</v>
      </c>
      <c r="I47" s="1366" t="s">
        <v>444</v>
      </c>
      <c r="J47" s="1366" t="s">
        <v>445</v>
      </c>
      <c r="K47" s="1366" t="s">
        <v>446</v>
      </c>
      <c r="L47" s="1366" t="s">
        <v>466</v>
      </c>
      <c r="M47" s="1366" t="s">
        <v>421</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42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182</v>
      </c>
      <c r="B50" s="1323" t="s">
        <v>183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182</v>
      </c>
      <c r="B51" s="1323" t="s">
        <v>183</v>
      </c>
      <c r="C51" s="1323" t="s">
        <v>184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182</v>
      </c>
      <c r="B52" s="1323" t="s">
        <v>183</v>
      </c>
      <c r="C52" s="1323" t="s">
        <v>184</v>
      </c>
      <c r="D52" s="1323" t="s">
        <v>185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50" customFormat="1" customHeight="1" ht="0">
      <c r="A53" s="1431" t="s">
        <v>182</v>
      </c>
      <c r="B53" s="1431" t="s">
        <v>183</v>
      </c>
      <c r="C53" s="1431" t="s">
        <v>184</v>
      </c>
      <c r="D53" s="1431" t="s">
        <v>185</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182</v>
      </c>
      <c r="B54" s="1323" t="s">
        <v>183</v>
      </c>
      <c r="C54" s="1323" t="s">
        <v>184</v>
      </c>
      <c r="D54" s="1323" t="s">
        <v>185</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182</v>
      </c>
      <c r="B55" s="1323" t="s">
        <v>183</v>
      </c>
      <c r="C55" s="1323" t="s">
        <v>184</v>
      </c>
      <c r="D55" s="1323" t="s">
        <v>185</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457</v>
      </c>
      <c r="AR55" s="567">
        <f>STRCHECKDATE(X57:AP57)</f>
      </c>
      <c r="AS55" s="556"/>
      <c r="AT55" s="556" t="str">
        <f>IF(V55="","",V55)</f>
        <v/>
      </c>
      <c r="AU55" s="556"/>
      <c r="AV55" s="556"/>
      <c r="AW55" s="1211">
        <v>21</v>
      </c>
    </row>
    <row customHeight="1" ht="11.549999999999999">
      <c r="A56" s="1323" t="s">
        <v>182</v>
      </c>
      <c r="B56" s="1323" t="s">
        <v>183</v>
      </c>
      <c r="C56" s="1323" t="s">
        <v>184</v>
      </c>
      <c r="D56" s="1323" t="s">
        <v>185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182</v>
      </c>
      <c r="B57" s="1323" t="s">
        <v>183</v>
      </c>
      <c r="C57" s="1323" t="s">
        <v>184</v>
      </c>
      <c r="D57" s="1323" t="s">
        <v>185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182</v>
      </c>
      <c r="B58" s="1323" t="s">
        <v>183</v>
      </c>
      <c r="C58" s="1323" t="s">
        <v>184</v>
      </c>
      <c r="D58" s="1323" t="s">
        <v>185</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182</v>
      </c>
      <c r="B59" s="1323" t="s">
        <v>183</v>
      </c>
      <c r="C59" s="1323" t="s">
        <v>184</v>
      </c>
      <c r="D59" s="1323" t="s">
        <v>185</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182</v>
      </c>
      <c r="B60" s="1323" t="s">
        <v>183</v>
      </c>
      <c r="C60" s="1323" t="s">
        <v>184</v>
      </c>
      <c r="D60" s="1323" t="s">
        <v>185</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182</v>
      </c>
      <c r="B61" s="1323" t="s">
        <v>183</v>
      </c>
      <c r="C61" s="1323" t="s">
        <v>184</v>
      </c>
      <c r="D61" s="1323" t="s">
        <v>185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182</v>
      </c>
      <c r="B62" s="1431" t="s">
        <v>183</v>
      </c>
      <c r="C62" s="1431" t="s">
        <v>184</v>
      </c>
      <c r="D62" s="1430"/>
      <c r="E62" s="2346"/>
      <c r="F62" s="2346"/>
      <c r="G62" s="2345"/>
      <c r="H62" s="1430"/>
      <c r="I62" s="1430"/>
      <c r="J62" s="1430"/>
      <c r="K62" s="1430"/>
      <c r="L62" s="1430"/>
      <c r="M62" s="1433"/>
      <c r="N62" s="1434"/>
      <c r="O62" s="1434"/>
      <c r="P62" s="407"/>
      <c r="Q62" s="1372"/>
      <c r="R62" s="1373"/>
      <c r="S62" s="1372"/>
      <c r="T62" s="1372"/>
      <c r="U62" s="1378"/>
      <c r="V62" s="1381" t="s">
        <v>169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182</v>
      </c>
      <c r="B63" s="1431" t="s">
        <v>183</v>
      </c>
      <c r="C63" s="1430"/>
      <c r="D63" s="1430"/>
      <c r="E63" s="2346"/>
      <c r="F63" s="2345"/>
      <c r="G63" s="1430"/>
      <c r="H63" s="1430"/>
      <c r="I63" s="1430"/>
      <c r="J63" s="1430"/>
      <c r="K63" s="1430"/>
      <c r="L63" s="1430"/>
      <c r="M63" s="1433"/>
      <c r="N63" s="1435"/>
      <c r="O63" s="1435"/>
      <c r="P63" s="407"/>
      <c r="Q63" s="1372"/>
      <c r="R63" s="1373"/>
      <c r="S63" s="1372"/>
      <c r="T63" s="1372"/>
      <c r="U63" s="1378"/>
      <c r="V63" s="1381" t="s">
        <v>170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182</v>
      </c>
      <c r="B64" s="1431"/>
      <c r="C64" s="1431"/>
      <c r="D64" s="1431"/>
      <c r="E64" s="2345"/>
      <c r="F64" s="1431"/>
      <c r="G64" s="1431"/>
      <c r="H64" s="1431"/>
      <c r="I64" s="1431"/>
      <c r="J64" s="1431"/>
      <c r="K64" s="1431"/>
      <c r="L64" s="1431"/>
      <c r="M64" s="1437"/>
      <c r="N64" s="1435"/>
      <c r="O64" s="1435"/>
      <c r="P64" s="407"/>
      <c r="Q64" s="436"/>
      <c r="R64" s="1400"/>
      <c r="S64" s="436"/>
      <c r="T64" s="436"/>
      <c r="U64" s="1378"/>
      <c r="V64" s="1381" t="s">
        <v>171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ABA0A-4846-CD93-C81E-F6A85EB4F63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1" customFormat="1" customHeight="1" ht="14.25" hidden="1">
      <c r="M23" s="1564"/>
      <c r="N23" s="1564"/>
      <c r="O23" s="1565" t="s">
        <v>421</v>
      </c>
      <c r="P23" s="1564"/>
      <c r="Q23" s="1566"/>
      <c r="R23" s="1566"/>
      <c r="Y23" s="1563" t="s">
        <v>423</v>
      </c>
      <c r="AA23" s="1563" t="s">
        <v>424</v>
      </c>
      <c r="AB23" s="1563" t="s">
        <v>474</v>
      </c>
      <c r="AE23" s="1563" t="s">
        <v>475</v>
      </c>
      <c r="AF23" s="1563" t="s">
        <v>474</v>
      </c>
      <c r="AI23" s="1563" t="s">
        <v>476</v>
      </c>
      <c r="AJ23" s="1563" t="s">
        <v>474</v>
      </c>
      <c r="AM23" s="1563" t="s">
        <v>477</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"Аэропорт Мурманск"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45409.61546296296</v>
      </c>
      <c r="W31" s="2320"/>
      <c r="X31" s="2320"/>
      <c r="Y31" s="2320"/>
      <c r="Z31" s="2320"/>
      <c r="AA31" s="382"/>
      <c r="AB31" s="2320" t="str">
        <f>IF(TITLE_DATE_PR_CHANGE="",IF(TITLE_DATE_PR="","",TITLE_DATE_PR),TITLE_DATE_PR_CHANGE)</f>
        <v>45409.61546296296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б/н</v>
      </c>
      <c r="W32" s="2307"/>
      <c r="X32" s="2307"/>
      <c r="Y32" s="2307"/>
      <c r="Z32" s="2307"/>
      <c r="AA32" s="382"/>
      <c r="AB32" s="2307" t="str">
        <f>IF(TITLE_NUMBER_PR_CHANGE="",IF(TITLE_NUMBER_PR="","",TITLE_NUMBER_PR),TITLE_NUMBER_PR_CHANGE)</f>
        <v>б/н</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45409.61546296296</v>
      </c>
      <c r="W35" s="2320"/>
      <c r="X35" s="2320"/>
      <c r="Y35" s="2320"/>
      <c r="Z35" s="2320"/>
      <c r="AA35" s="382"/>
      <c r="AB35" s="2320" t="str">
        <f>IF(TITLE_DATE_PR_CHANGE="",IF(TITLE_DATE_PR="","",TITLE_DATE_PR),TITLE_DATE_PR_CHANGE)</f>
        <v>45409.61546296296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б/н</v>
      </c>
      <c r="W36" s="2307"/>
      <c r="X36" s="2307"/>
      <c r="Y36" s="2307"/>
      <c r="Z36" s="2307"/>
      <c r="AA36" s="382"/>
      <c r="AB36" s="2307" t="str">
        <f>IF(TITLE_NUMBER_PR_CHANGE="",IF(TITLE_NUMBER_PR="","",TITLE_NUMBER_PR),TITLE_NUMBER_PR_CHANGE)</f>
        <v>б/н</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88</v>
      </c>
      <c r="T40" s="2265" t="s">
        <v>478</v>
      </c>
      <c r="U40" s="357"/>
      <c r="V40" s="2331"/>
      <c r="W40" s="2331"/>
      <c r="X40" s="2331"/>
      <c r="Y40" s="2331"/>
      <c r="Z40" s="2332"/>
      <c r="AA40" s="2392" t="s">
        <v>433</v>
      </c>
      <c r="AB40" s="2384" t="s">
        <v>479</v>
      </c>
      <c r="AC40" s="2347"/>
      <c r="AD40" s="2347"/>
      <c r="AE40" s="2385"/>
      <c r="AF40" s="2347" t="s">
        <v>480</v>
      </c>
      <c r="AG40" s="2347"/>
      <c r="AH40" s="2347"/>
      <c r="AI40" s="2385"/>
      <c r="AJ40" s="2384" t="s">
        <v>481</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482</v>
      </c>
      <c r="W41" s="2183"/>
      <c r="X41" s="2350" t="s">
        <v>439</v>
      </c>
      <c r="Y41" s="2369"/>
      <c r="Z41" s="2370"/>
      <c r="AA41" s="2393"/>
      <c r="AB41" s="2386"/>
      <c r="AC41" s="2387"/>
      <c r="AD41" s="2387"/>
      <c r="AE41" s="2388"/>
      <c r="AF41" s="2387"/>
      <c r="AG41" s="2387"/>
      <c r="AH41" s="2387"/>
      <c r="AI41" s="2388"/>
      <c r="AJ41" s="2386"/>
      <c r="AK41" s="2387"/>
      <c r="AL41" s="2387"/>
      <c r="AM41" s="2387"/>
      <c r="AN41" s="2183" t="s">
        <v>482</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440</v>
      </c>
      <c r="F43" s="1420" t="s">
        <v>441</v>
      </c>
      <c r="G43" s="1420" t="s">
        <v>442</v>
      </c>
      <c r="H43" s="1420" t="s">
        <v>443</v>
      </c>
      <c r="I43" s="1420" t="s">
        <v>444</v>
      </c>
      <c r="J43" s="1420" t="s">
        <v>445</v>
      </c>
      <c r="K43" s="1420" t="s">
        <v>446</v>
      </c>
      <c r="L43" s="1420" t="s">
        <v>421</v>
      </c>
      <c r="Q43" s="347"/>
      <c r="R43" s="432"/>
      <c r="S43" s="2329"/>
      <c r="T43" s="2265"/>
      <c r="U43" s="358"/>
      <c r="V43" s="1386" t="s">
        <v>483</v>
      </c>
      <c r="W43" s="1386" t="s">
        <v>484</v>
      </c>
      <c r="X43" s="1394" t="s">
        <v>449</v>
      </c>
      <c r="Y43" s="2326" t="s">
        <v>450</v>
      </c>
      <c r="Z43" s="2327"/>
      <c r="AA43" s="2394"/>
      <c r="AB43" s="2389"/>
      <c r="AC43" s="2390"/>
      <c r="AD43" s="2390"/>
      <c r="AE43" s="2391"/>
      <c r="AF43" s="2390"/>
      <c r="AG43" s="2390"/>
      <c r="AH43" s="2390"/>
      <c r="AI43" s="2391"/>
      <c r="AJ43" s="2389"/>
      <c r="AK43" s="2390"/>
      <c r="AL43" s="2390"/>
      <c r="AM43" s="2391"/>
      <c r="AN43" s="1916" t="s">
        <v>483</v>
      </c>
      <c r="AO43" s="1916" t="s">
        <v>484</v>
      </c>
      <c r="AP43" s="1394" t="s">
        <v>449</v>
      </c>
      <c r="AQ43" s="2326" t="s">
        <v>450</v>
      </c>
      <c r="AR43" s="2327"/>
      <c r="AS43" s="2335"/>
      <c r="AT43" s="2338"/>
      <c r="AU43" s="2183"/>
      <c r="BA43" s="1211">
        <v>14</v>
      </c>
    </row>
    <row s="342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206</v>
      </c>
      <c r="B46" s="1419" t="s">
        <v>207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206</v>
      </c>
      <c r="B47" s="1419" t="s">
        <v>207</v>
      </c>
      <c r="C47" s="1419" t="s">
        <v>208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206</v>
      </c>
      <c r="B48" s="1419" t="s">
        <v>207</v>
      </c>
      <c r="C48" s="1419" t="s">
        <v>208</v>
      </c>
      <c r="D48" s="1419" t="s">
        <v>209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50" customFormat="1" customHeight="1" ht="1.05">
      <c r="A49" s="1399" t="s">
        <v>206</v>
      </c>
      <c r="B49" s="1399" t="s">
        <v>207</v>
      </c>
      <c r="C49" s="1399" t="s">
        <v>208</v>
      </c>
      <c r="D49" s="1399" t="s">
        <v>209</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206</v>
      </c>
      <c r="B50" s="1399" t="s">
        <v>207</v>
      </c>
      <c r="C50" s="1399" t="s">
        <v>208</v>
      </c>
      <c r="D50" s="1399" t="s">
        <v>209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206</v>
      </c>
      <c r="B51" s="1419" t="s">
        <v>207</v>
      </c>
      <c r="C51" s="1419" t="s">
        <v>208</v>
      </c>
      <c r="D51" s="1419" t="s">
        <v>209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485</v>
      </c>
      <c r="AV51" s="567">
        <f>STRCHECKDATE(V54:AT54)</f>
      </c>
      <c r="AW51" s="556"/>
      <c r="AX51" s="556" t="str">
        <f>IF(T51="","",T51)</f>
        <v/>
      </c>
      <c r="AY51" s="556"/>
      <c r="AZ51" s="556"/>
      <c r="BA51" s="1211">
        <v>21</v>
      </c>
    </row>
    <row customHeight="1" ht="11.549999999999999">
      <c r="A52" s="1419" t="s">
        <v>206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206</v>
      </c>
      <c r="B54" s="1419" t="s">
        <v>207</v>
      </c>
      <c r="C54" s="1419" t="s">
        <v>208</v>
      </c>
      <c r="D54" s="1419" t="s">
        <v>209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206</v>
      </c>
      <c r="B55" s="1419" t="s">
        <v>207</v>
      </c>
      <c r="C55" s="1419" t="s">
        <v>208</v>
      </c>
      <c r="D55" s="1419" t="s">
        <v>209</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206</v>
      </c>
      <c r="B56" s="1399" t="s">
        <v>207</v>
      </c>
      <c r="C56" s="1399" t="s">
        <v>208</v>
      </c>
      <c r="D56" s="1399" t="s">
        <v>209</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9" customFormat="1" customHeight="1" ht="1.05">
      <c r="A57" s="1399" t="s">
        <v>206</v>
      </c>
      <c r="B57" s="1399" t="s">
        <v>207</v>
      </c>
      <c r="C57" s="1399" t="s">
        <v>208</v>
      </c>
      <c r="D57" s="1399" t="s">
        <v>209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206</v>
      </c>
      <c r="B58" s="1399" t="s">
        <v>207</v>
      </c>
      <c r="C58" s="1399" t="s">
        <v>208</v>
      </c>
      <c r="D58" s="1370"/>
      <c r="E58" s="2315"/>
      <c r="F58" s="2315"/>
      <c r="G58" s="2314"/>
      <c r="H58" s="1370"/>
      <c r="I58" s="1370"/>
      <c r="J58" s="1370"/>
      <c r="K58" s="1370"/>
      <c r="L58" s="1395"/>
      <c r="M58" s="1371"/>
      <c r="N58" s="1371"/>
      <c r="P58" s="1372"/>
      <c r="Q58" s="1373"/>
      <c r="R58" s="1372"/>
      <c r="S58" s="1378"/>
      <c r="T58" s="1381" t="s">
        <v>169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206</v>
      </c>
      <c r="B59" s="1399" t="s">
        <v>207</v>
      </c>
      <c r="C59" s="1370"/>
      <c r="D59" s="1370"/>
      <c r="E59" s="2315"/>
      <c r="F59" s="2314"/>
      <c r="G59" s="1370"/>
      <c r="H59" s="1370"/>
      <c r="I59" s="1370"/>
      <c r="J59" s="1370"/>
      <c r="K59" s="1370"/>
      <c r="L59" s="1395"/>
      <c r="M59" s="1377"/>
      <c r="N59" s="1377"/>
      <c r="P59" s="1372"/>
      <c r="Q59" s="1373"/>
      <c r="R59" s="1372"/>
      <c r="S59" s="1378"/>
      <c r="T59" s="1381" t="s">
        <v>170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206</v>
      </c>
      <c r="B60" s="1399"/>
      <c r="C60" s="1399"/>
      <c r="D60" s="1399"/>
      <c r="E60" s="2315"/>
      <c r="F60" s="1399"/>
      <c r="G60" s="1399"/>
      <c r="H60" s="1399"/>
      <c r="I60" s="1399"/>
      <c r="J60" s="1399"/>
      <c r="K60" s="1399"/>
      <c r="L60" s="1402"/>
      <c r="M60" s="1377"/>
      <c r="N60" s="1377"/>
      <c r="O60" s="574"/>
      <c r="P60" s="436"/>
      <c r="Q60" s="1400"/>
      <c r="R60" s="436"/>
      <c r="S60" s="1378"/>
      <c r="T60" s="1381" t="s">
        <v>171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206</v>
      </c>
      <c r="B61" s="1399"/>
      <c r="C61" s="1399"/>
      <c r="D61" s="1399"/>
      <c r="E61" s="2314"/>
      <c r="F61" s="1399"/>
      <c r="G61" s="1399"/>
      <c r="H61" s="1399"/>
      <c r="I61" s="1399"/>
      <c r="J61" s="1399"/>
      <c r="K61" s="1399"/>
      <c r="L61" s="1402"/>
      <c r="M61" s="1377"/>
      <c r="N61" s="1377"/>
      <c r="O61" s="574"/>
      <c r="P61" s="436"/>
      <c r="Q61" s="1400"/>
      <c r="R61" s="436"/>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7A0D-AE05-2A78-BAC6-B2BD022599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382"/>
      <c r="AC28" s="2320" t="str">
        <f>IF(TITLE_DATE_PR_CHANGE="",IF(TITLE_DATE_PR="","",TITLE_DATE_PR),TITLE_DATE_PR_CHANGE)</f>
        <v>45409.61546296296</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382"/>
      <c r="AC32" s="2320" t="str">
        <f>IF(TITLE_DATE_PR_CHANGE="",IF(TITLE_DATE_PR="","",TITLE_DATE_PR),TITLE_DATE_PR_CHANGE)</f>
        <v>45409.61546296296</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494</v>
      </c>
      <c r="W38" s="2318" t="s">
        <v>438</v>
      </c>
      <c r="X38" s="2319"/>
      <c r="Y38" s="2318" t="s">
        <v>439</v>
      </c>
      <c r="Z38" s="2325"/>
      <c r="AA38" s="2319"/>
      <c r="AB38" s="2334"/>
      <c r="AC38" s="14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408" t="s">
        <v>497</v>
      </c>
      <c r="W39" s="1278" t="s">
        <v>498</v>
      </c>
      <c r="X39" s="1278" t="s">
        <v>499</v>
      </c>
      <c r="Y39" s="1413" t="s">
        <v>449</v>
      </c>
      <c r="Z39" s="2326" t="s">
        <v>450</v>
      </c>
      <c r="AA39" s="2327"/>
      <c r="AB39" s="2335"/>
      <c r="AC39" s="1408" t="s">
        <v>497</v>
      </c>
      <c r="AD39" s="1278" t="s">
        <v>498</v>
      </c>
      <c r="AE39" s="1278" t="s">
        <v>499</v>
      </c>
      <c r="AF39" s="1413" t="s">
        <v>449</v>
      </c>
      <c r="AG39" s="2326" t="s">
        <v>450</v>
      </c>
      <c r="AH39" s="2327"/>
      <c r="AI39" s="2335"/>
      <c r="AJ39" s="2338"/>
      <c r="AK39" s="2183"/>
      <c r="AQ39" s="1211">
        <v>34</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500</v>
      </c>
      <c r="E44" s="2315"/>
      <c r="F44" s="2315"/>
      <c r="G44" s="2315"/>
      <c r="H44" s="2315"/>
      <c r="I44" s="2312" t="str">
        <f>S43&amp;".1"</f>
        <v>...1</v>
      </c>
      <c r="J44" s="1419"/>
      <c r="K44" s="1419"/>
      <c r="L44" s="1420"/>
      <c r="P44" s="2313">
        <v>1</v>
      </c>
      <c r="Q44" s="1410"/>
      <c r="R44" s="412"/>
      <c r="S44" s="1414"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500</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232</v>
      </c>
      <c r="B46" s="1419" t="s">
        <v>233</v>
      </c>
      <c r="C46" s="1419" t="s">
        <v>234</v>
      </c>
      <c r="D46" s="1419" t="s">
        <v>500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500</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934A-6158-1EBD-B54D-2562D22551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382"/>
      <c r="AC28" s="2320" t="str">
        <f>IF(TITLE_DATE_PR_CHANGE="",IF(TITLE_DATE_PR="","",TITLE_DATE_PR),TITLE_DATE_PR_CHANGE)</f>
        <v>45409.61546296296</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382"/>
      <c r="AC32" s="2320" t="str">
        <f>IF(TITLE_DATE_PR_CHANGE="",IF(TITLE_DATE_PR="","",TITLE_DATE_PR),TITLE_DATE_PR_CHANGE)</f>
        <v>45409.61546296296</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494</v>
      </c>
      <c r="W38" s="2318" t="s">
        <v>438</v>
      </c>
      <c r="X38" s="2319"/>
      <c r="Y38" s="2318" t="s">
        <v>439</v>
      </c>
      <c r="Z38" s="2325"/>
      <c r="AA38" s="2319"/>
      <c r="AB38" s="2334"/>
      <c r="AC38" s="15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08" t="s">
        <v>497</v>
      </c>
      <c r="W39" s="1278" t="s">
        <v>498</v>
      </c>
      <c r="X39" s="1278" t="s">
        <v>499</v>
      </c>
      <c r="Y39" s="1511" t="s">
        <v>449</v>
      </c>
      <c r="Z39" s="2326" t="s">
        <v>450</v>
      </c>
      <c r="AA39" s="2327"/>
      <c r="AB39" s="2335"/>
      <c r="AC39" s="1508" t="s">
        <v>497</v>
      </c>
      <c r="AD39" s="1278" t="s">
        <v>498</v>
      </c>
      <c r="AE39" s="1278" t="s">
        <v>499</v>
      </c>
      <c r="AF39" s="1511" t="s">
        <v>449</v>
      </c>
      <c r="AG39" s="2326" t="s">
        <v>450</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501</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501</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237</v>
      </c>
      <c r="B46" s="1419" t="s">
        <v>238</v>
      </c>
      <c r="C46" s="1419" t="s">
        <v>239</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501</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501</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501</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27F37-0EB7-2864-CF92-C2FB3EFD3C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382"/>
      <c r="AC28" s="2320" t="str">
        <f>IF(TITLE_DATE_PR_CHANGE="",IF(TITLE_DATE_PR="","",TITLE_DATE_PR),TITLE_DATE_PR_CHANGE)</f>
        <v>45409.61546296296</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382"/>
      <c r="AC32" s="2320" t="str">
        <f>IF(TITLE_DATE_PR_CHANGE="",IF(TITLE_DATE_PR="","",TITLE_DATE_PR),TITLE_DATE_PR_CHANGE)</f>
        <v>45409.61546296296</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494</v>
      </c>
      <c r="W38" s="2318" t="s">
        <v>438</v>
      </c>
      <c r="X38" s="2319"/>
      <c r="Y38" s="2318" t="s">
        <v>439</v>
      </c>
      <c r="Z38" s="2325"/>
      <c r="AA38" s="2319"/>
      <c r="AB38" s="2334"/>
      <c r="AC38" s="15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08" t="s">
        <v>497</v>
      </c>
      <c r="W39" s="1278" t="s">
        <v>498</v>
      </c>
      <c r="X39" s="1278" t="s">
        <v>499</v>
      </c>
      <c r="Y39" s="1511" t="s">
        <v>449</v>
      </c>
      <c r="Z39" s="2326" t="s">
        <v>450</v>
      </c>
      <c r="AA39" s="2327"/>
      <c r="AB39" s="2335"/>
      <c r="AC39" s="1508" t="s">
        <v>497</v>
      </c>
      <c r="AD39" s="1278" t="s">
        <v>498</v>
      </c>
      <c r="AE39" s="1278" t="s">
        <v>499</v>
      </c>
      <c r="AF39" s="1511" t="s">
        <v>449</v>
      </c>
      <c r="AG39" s="2326" t="s">
        <v>450</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242</v>
      </c>
      <c r="B46" s="1419" t="s">
        <v>243</v>
      </c>
      <c r="C46" s="1419" t="s">
        <v>244</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3AAC-05C6-863F-FD3D-D2BD79566C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382"/>
      <c r="AC28" s="2320" t="str">
        <f>IF(TITLE_DATE_PR_CHANGE="",IF(TITLE_DATE_PR="","",TITLE_DATE_PR),TITLE_DATE_PR_CHANGE)</f>
        <v>45409.61546296296</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382"/>
      <c r="AC32" s="2320" t="str">
        <f>IF(TITLE_DATE_PR_CHANGE="",IF(TITLE_DATE_PR="","",TITLE_DATE_PR),TITLE_DATE_PR_CHANGE)</f>
        <v>45409.61546296296</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494</v>
      </c>
      <c r="W38" s="2318" t="s">
        <v>438</v>
      </c>
      <c r="X38" s="2319"/>
      <c r="Y38" s="2318" t="s">
        <v>439</v>
      </c>
      <c r="Z38" s="2325"/>
      <c r="AA38" s="2319"/>
      <c r="AB38" s="2334"/>
      <c r="AC38" s="1508" t="s">
        <v>494</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08" t="s">
        <v>497</v>
      </c>
      <c r="W39" s="1278" t="s">
        <v>498</v>
      </c>
      <c r="X39" s="1278" t="s">
        <v>499</v>
      </c>
      <c r="Y39" s="1511" t="s">
        <v>449</v>
      </c>
      <c r="Z39" s="2326" t="s">
        <v>450</v>
      </c>
      <c r="AA39" s="2327"/>
      <c r="AB39" s="2335"/>
      <c r="AC39" s="1508" t="s">
        <v>497</v>
      </c>
      <c r="AD39" s="1278" t="s">
        <v>498</v>
      </c>
      <c r="AE39" s="1278" t="s">
        <v>499</v>
      </c>
      <c r="AF39" s="1511" t="s">
        <v>449</v>
      </c>
      <c r="AG39" s="2326" t="s">
        <v>450</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503</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247</v>
      </c>
      <c r="B46" s="1419" t="s">
        <v>248</v>
      </c>
      <c r="C46" s="1419" t="s">
        <v>249</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503</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BFF9-280A-660E-560E-91EC31E97BE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68" width="10.14062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1"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475</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45409.61546296296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б/н</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45409.61546296296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б/н</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88</v>
      </c>
      <c r="T37" s="2265" t="s">
        <v>504</v>
      </c>
      <c r="U37" s="393"/>
      <c r="V37" s="2331"/>
      <c r="W37" s="2331"/>
      <c r="X37" s="2331"/>
      <c r="Y37" s="2331"/>
      <c r="Z37" s="2331"/>
      <c r="AA37" s="2265" t="s">
        <v>433</v>
      </c>
      <c r="AB37" s="2264" t="s">
        <v>505</v>
      </c>
      <c r="AC37" s="2264" t="s">
        <v>479</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482</v>
      </c>
      <c r="W38" s="2183"/>
      <c r="X38" s="2350" t="s">
        <v>439</v>
      </c>
      <c r="Y38" s="2369"/>
      <c r="Z38" s="2369"/>
      <c r="AA38" s="2265"/>
      <c r="AB38" s="2264"/>
      <c r="AC38" s="2264"/>
      <c r="AD38" s="2159" t="s">
        <v>482</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440</v>
      </c>
      <c r="F40" s="1366" t="s">
        <v>441</v>
      </c>
      <c r="G40" s="1366" t="s">
        <v>442</v>
      </c>
      <c r="H40" s="1366" t="s">
        <v>443</v>
      </c>
      <c r="I40" s="1366" t="s">
        <v>444</v>
      </c>
      <c r="J40" s="1366" t="s">
        <v>445</v>
      </c>
      <c r="K40" s="1366" t="s">
        <v>446</v>
      </c>
      <c r="L40" s="1366" t="s">
        <v>421</v>
      </c>
      <c r="Q40" s="347"/>
      <c r="R40" s="432"/>
      <c r="S40" s="2329"/>
      <c r="T40" s="2265"/>
      <c r="U40" s="358"/>
      <c r="V40" s="2006" t="s">
        <v>483</v>
      </c>
      <c r="W40" s="2006" t="s">
        <v>484</v>
      </c>
      <c r="X40" s="1994" t="s">
        <v>449</v>
      </c>
      <c r="Y40" s="2326" t="s">
        <v>450</v>
      </c>
      <c r="Z40" s="2376"/>
      <c r="AA40" s="2265"/>
      <c r="AB40" s="2264"/>
      <c r="AC40" s="2264"/>
      <c r="AD40" s="2024" t="s">
        <v>483</v>
      </c>
      <c r="AE40" s="2015" t="s">
        <v>484</v>
      </c>
      <c r="AF40" s="1994" t="s">
        <v>449</v>
      </c>
      <c r="AG40" s="2326" t="s">
        <v>450</v>
      </c>
      <c r="AH40" s="2327"/>
      <c r="AI40" s="2335"/>
      <c r="AJ40" s="2338"/>
      <c r="AK40" s="2183"/>
      <c r="AQ40" s="1687">
        <v>14</v>
      </c>
    </row>
    <row s="342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212</v>
      </c>
      <c r="B43" s="1323" t="s">
        <v>213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212</v>
      </c>
      <c r="B44" s="1323" t="s">
        <v>213</v>
      </c>
      <c r="C44" s="1323" t="s">
        <v>214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212</v>
      </c>
      <c r="B45" s="1323" t="s">
        <v>213</v>
      </c>
      <c r="C45" s="1323" t="s">
        <v>214</v>
      </c>
      <c r="D45" s="1323" t="s">
        <v>215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50" customFormat="1" customHeight="1" ht="0">
      <c r="A46" s="1431" t="s">
        <v>212</v>
      </c>
      <c r="B46" s="1431" t="s">
        <v>213</v>
      </c>
      <c r="C46" s="1431" t="s">
        <v>214</v>
      </c>
      <c r="D46" s="1431" t="s">
        <v>215</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212</v>
      </c>
      <c r="B47" s="1431" t="s">
        <v>213</v>
      </c>
      <c r="C47" s="1431" t="s">
        <v>214</v>
      </c>
      <c r="D47" s="1431" t="s">
        <v>215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212</v>
      </c>
      <c r="B48" s="1323" t="s">
        <v>213</v>
      </c>
      <c r="C48" s="1323" t="s">
        <v>214</v>
      </c>
      <c r="D48" s="1323" t="s">
        <v>215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485</v>
      </c>
      <c r="AL48" s="1692">
        <f>STRCHECKDATE(#REF!)</f>
      </c>
      <c r="AM48" s="1680"/>
      <c r="AN48" s="1680" t="str">
        <f>IF(T48="","",T48)</f>
        <v/>
      </c>
      <c r="AO48" s="1680"/>
      <c r="AP48" s="1680"/>
      <c r="AQ48" s="1687">
        <v>21</v>
      </c>
    </row>
    <row customHeight="1" ht="11.549999999999999">
      <c r="A49" s="1323" t="s">
        <v>212</v>
      </c>
      <c r="B49" s="1323" t="s">
        <v>213</v>
      </c>
      <c r="C49" s="1323" t="s">
        <v>214</v>
      </c>
      <c r="D49" s="1323" t="s">
        <v>215</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212</v>
      </c>
      <c r="B50" s="1431" t="s">
        <v>213</v>
      </c>
      <c r="C50" s="1431" t="s">
        <v>214</v>
      </c>
      <c r="D50" s="1431" t="s">
        <v>215</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9" customFormat="1" customHeight="1" ht="1.05">
      <c r="A51" s="1431" t="s">
        <v>212</v>
      </c>
      <c r="B51" s="1431" t="s">
        <v>213</v>
      </c>
      <c r="C51" s="1431" t="s">
        <v>214</v>
      </c>
      <c r="D51" s="1431" t="s">
        <v>215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212</v>
      </c>
      <c r="B52" s="1431" t="s">
        <v>213</v>
      </c>
      <c r="C52" s="1431" t="s">
        <v>214</v>
      </c>
      <c r="D52" s="1430"/>
      <c r="E52" s="2346"/>
      <c r="F52" s="2346"/>
      <c r="G52" s="2345"/>
      <c r="H52" s="1430"/>
      <c r="I52" s="1430"/>
      <c r="J52" s="1430"/>
      <c r="K52" s="1430"/>
      <c r="L52" s="1433"/>
      <c r="M52" s="1434"/>
      <c r="N52" s="1434"/>
      <c r="O52" s="40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212</v>
      </c>
      <c r="B53" s="1431" t="s">
        <v>213</v>
      </c>
      <c r="C53" s="1430"/>
      <c r="D53" s="1430"/>
      <c r="E53" s="2346"/>
      <c r="F53" s="2345"/>
      <c r="G53" s="1430"/>
      <c r="H53" s="1430"/>
      <c r="I53" s="1430"/>
      <c r="J53" s="1430"/>
      <c r="K53" s="1430"/>
      <c r="L53" s="1433"/>
      <c r="M53" s="1435"/>
      <c r="N53" s="1435"/>
      <c r="O53" s="407"/>
      <c r="P53" s="1372"/>
      <c r="Q53" s="1373"/>
      <c r="R53" s="1372"/>
      <c r="S53" s="1378"/>
      <c r="T53" s="1381" t="s">
        <v>170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212</v>
      </c>
      <c r="B54" s="1431"/>
      <c r="C54" s="1431"/>
      <c r="D54" s="1431"/>
      <c r="E54" s="2346"/>
      <c r="F54" s="1431"/>
      <c r="G54" s="1431"/>
      <c r="H54" s="1431"/>
      <c r="I54" s="1431"/>
      <c r="J54" s="1431"/>
      <c r="K54" s="1431"/>
      <c r="L54" s="1437"/>
      <c r="M54" s="1435"/>
      <c r="N54" s="1435"/>
      <c r="O54" s="407"/>
      <c r="P54" s="436"/>
      <c r="Q54" s="1400"/>
      <c r="R54" s="436"/>
      <c r="S54" s="1378"/>
      <c r="T54" s="1381" t="s">
        <v>171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212</v>
      </c>
      <c r="B55" s="1431"/>
      <c r="C55" s="1431"/>
      <c r="D55" s="1431"/>
      <c r="E55" s="2345"/>
      <c r="F55" s="1431"/>
      <c r="G55" s="1431"/>
      <c r="H55" s="1431"/>
      <c r="I55" s="1431"/>
      <c r="J55" s="1431"/>
      <c r="K55" s="1431"/>
      <c r="L55" s="1437"/>
      <c r="M55" s="1435"/>
      <c r="N55" s="1435"/>
      <c r="O55" s="407"/>
      <c r="P55" s="436"/>
      <c r="Q55" s="1400"/>
      <c r="R55" s="436"/>
      <c r="S55" s="1378"/>
      <c r="T55" s="1381" t="s">
        <v>171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2351B-8DCF-3A24-3A9D-5F95AD0530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1" customFormat="1" customHeight="1" ht="14.25" hidden="1">
      <c r="M24" s="1564"/>
      <c r="N24" s="1564"/>
      <c r="O24" s="1565" t="s">
        <v>421</v>
      </c>
      <c r="P24" s="1564"/>
      <c r="Q24" s="1566"/>
      <c r="R24" s="1566"/>
      <c r="AA24" s="1563" t="s">
        <v>423</v>
      </c>
      <c r="AC24" s="1563" t="s">
        <v>424</v>
      </c>
      <c r="AD24" s="1563" t="s">
        <v>474</v>
      </c>
      <c r="AH24" s="1563" t="s">
        <v>474</v>
      </c>
      <c r="AK24" s="1563" t="s">
        <v>511</v>
      </c>
      <c r="AL24" s="1563" t="s">
        <v>474</v>
      </c>
      <c r="AP24" s="1563" t="s">
        <v>474</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"Аэропорт Мурманск"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45409.61546296296</v>
      </c>
      <c r="W32" s="2320"/>
      <c r="X32" s="2320"/>
      <c r="Y32" s="2320"/>
      <c r="Z32" s="2320"/>
      <c r="AA32" s="2320"/>
      <c r="AB32" s="2320"/>
      <c r="AC32" s="382"/>
      <c r="AD32" s="2320" t="str">
        <f>IF(TITLE_DATE_PR_CHANGE="",IF(TITLE_DATE_PR="","",TITLE_DATE_PR),TITLE_DATE_PR_CHANGE)</f>
        <v>45409.61546296296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б/н</v>
      </c>
      <c r="W33" s="2307"/>
      <c r="X33" s="2307"/>
      <c r="Y33" s="2307"/>
      <c r="Z33" s="2307"/>
      <c r="AA33" s="2307"/>
      <c r="AB33" s="2307"/>
      <c r="AC33" s="382"/>
      <c r="AD33" s="2307" t="str">
        <f>IF(TITLE_NUMBER_PR_CHANGE="",IF(TITLE_NUMBER_PR="","",TITLE_NUMBER_PR),TITLE_NUMBER_PR_CHANGE)</f>
        <v>б/н</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45409.61546296296</v>
      </c>
      <c r="W36" s="2320"/>
      <c r="X36" s="2320"/>
      <c r="Y36" s="2320"/>
      <c r="Z36" s="2320"/>
      <c r="AA36" s="2320"/>
      <c r="AB36" s="2320"/>
      <c r="AC36" s="382"/>
      <c r="AD36" s="2320" t="str">
        <f>IF(TITLE_DATE_PR_CHANGE="",IF(TITLE_DATE_PR="","",TITLE_DATE_PR),TITLE_DATE_PR_CHANGE)</f>
        <v>45409.61546296296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б/н</v>
      </c>
      <c r="W37" s="2307"/>
      <c r="X37" s="2307"/>
      <c r="Y37" s="2307"/>
      <c r="Z37" s="2307"/>
      <c r="AA37" s="2307"/>
      <c r="AB37" s="2307"/>
      <c r="AC37" s="382"/>
      <c r="AD37" s="2307" t="str">
        <f>IF(TITLE_NUMBER_PR_CHANGE="",IF(TITLE_NUMBER_PR="","",TITLE_NUMBER_PR),TITLE_NUMBER_PR_CHANGE)</f>
        <v>б/н</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04" t="s">
        <v>483</v>
      </c>
      <c r="W44" s="1504" t="s">
        <v>484</v>
      </c>
      <c r="X44" s="1504" t="s">
        <v>483</v>
      </c>
      <c r="Y44" s="1504" t="s">
        <v>484</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449</v>
      </c>
      <c r="AY44" s="2326" t="s">
        <v>450</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252</v>
      </c>
      <c r="B49" s="1399" t="s">
        <v>253</v>
      </c>
      <c r="C49" s="1399" t="s">
        <v>254</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0" customFormat="1" customHeight="1" ht="0">
      <c r="A50" s="1399" t="s">
        <v>252</v>
      </c>
      <c r="B50" s="1399" t="s">
        <v>253</v>
      </c>
      <c r="C50" s="1399" t="s">
        <v>254</v>
      </c>
      <c r="D50" s="1399" t="s">
        <v>520</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252</v>
      </c>
      <c r="B51" s="1399" t="s">
        <v>253</v>
      </c>
      <c r="C51" s="1399" t="s">
        <v>254</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252</v>
      </c>
      <c r="B58" s="1399" t="s">
        <v>253</v>
      </c>
      <c r="C58" s="1399" t="s">
        <v>254</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252</v>
      </c>
      <c r="B59" s="1399" t="s">
        <v>253</v>
      </c>
      <c r="C59" s="1399" t="s">
        <v>254</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F0F4E-AB0E-038F-A2A5-11BB4B550D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382"/>
      <c r="AC28" s="2320" t="str">
        <f>IF(TITLE_DATE_PR_CHANGE="",IF(TITLE_DATE_PR="","",TITLE_DATE_PR),TITLE_DATE_PR_CHANGE)</f>
        <v>45409.61546296296</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382"/>
      <c r="AC32" s="2320" t="str">
        <f>IF(TITLE_DATE_PR_CHANGE="",IF(TITLE_DATE_PR="","",TITLE_DATE_PR),TITLE_DATE_PR_CHANGE)</f>
        <v>45409.61546296296</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494</v>
      </c>
      <c r="W38" s="2318" t="s">
        <v>438</v>
      </c>
      <c r="X38" s="2319"/>
      <c r="Y38" s="2318" t="s">
        <v>439</v>
      </c>
      <c r="Z38" s="2325"/>
      <c r="AA38" s="2319"/>
      <c r="AB38" s="2334"/>
      <c r="AC38" s="1539" t="s">
        <v>494</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39" t="s">
        <v>523</v>
      </c>
      <c r="W39" s="1278" t="s">
        <v>524</v>
      </c>
      <c r="X39" s="1278" t="s">
        <v>499</v>
      </c>
      <c r="Y39" s="1545" t="s">
        <v>449</v>
      </c>
      <c r="Z39" s="2326" t="s">
        <v>450</v>
      </c>
      <c r="AA39" s="2327"/>
      <c r="AB39" s="2335"/>
      <c r="AC39" s="1539" t="s">
        <v>523</v>
      </c>
      <c r="AD39" s="1278" t="s">
        <v>524</v>
      </c>
      <c r="AE39" s="1278" t="s">
        <v>499</v>
      </c>
      <c r="AF39" s="1545" t="s">
        <v>449</v>
      </c>
      <c r="AG39" s="2326" t="s">
        <v>450</v>
      </c>
      <c r="AH39" s="2327"/>
      <c r="AI39" s="2335"/>
      <c r="AJ39" s="2338"/>
      <c r="AK39" s="2183"/>
      <c r="AQ39" s="1211">
        <v>86</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525</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272</v>
      </c>
      <c r="B46" s="1419" t="s">
        <v>273</v>
      </c>
      <c r="C46" s="1419" t="s">
        <v>274</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525</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525</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F72B4-9A7A-4A41-B3B8-E4A04264EC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382"/>
      <c r="AC28" s="2320" t="str">
        <f>IF(TITLE_DATE_PR_CHANGE="",IF(TITLE_DATE_PR="","",TITLE_DATE_PR),TITLE_DATE_PR_CHANGE)</f>
        <v>45409.61546296296</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382"/>
      <c r="AC32" s="2320" t="str">
        <f>IF(TITLE_DATE_PR_CHANGE="",IF(TITLE_DATE_PR="","",TITLE_DATE_PR),TITLE_DATE_PR_CHANGE)</f>
        <v>45409.61546296296</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494</v>
      </c>
      <c r="W38" s="2318" t="s">
        <v>438</v>
      </c>
      <c r="X38" s="2319"/>
      <c r="Y38" s="2318" t="s">
        <v>439</v>
      </c>
      <c r="Z38" s="2325"/>
      <c r="AA38" s="2319"/>
      <c r="AB38" s="2334"/>
      <c r="AC38" s="1539" t="s">
        <v>494</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495</v>
      </c>
      <c r="J39" s="1420" t="s">
        <v>445</v>
      </c>
      <c r="K39" s="1420" t="s">
        <v>496</v>
      </c>
      <c r="L39" s="1420" t="s">
        <v>421</v>
      </c>
      <c r="Q39" s="432"/>
      <c r="R39" s="432"/>
      <c r="S39" s="2329"/>
      <c r="T39" s="2265"/>
      <c r="U39" s="358"/>
      <c r="V39" s="1539" t="s">
        <v>523</v>
      </c>
      <c r="W39" s="1278" t="s">
        <v>524</v>
      </c>
      <c r="X39" s="1278" t="s">
        <v>499</v>
      </c>
      <c r="Y39" s="1545" t="s">
        <v>449</v>
      </c>
      <c r="Z39" s="2326" t="s">
        <v>450</v>
      </c>
      <c r="AA39" s="2327"/>
      <c r="AB39" s="2335"/>
      <c r="AC39" s="1539" t="s">
        <v>523</v>
      </c>
      <c r="AD39" s="1278" t="s">
        <v>524</v>
      </c>
      <c r="AE39" s="1278" t="s">
        <v>499</v>
      </c>
      <c r="AF39" s="1545" t="s">
        <v>449</v>
      </c>
      <c r="AG39" s="2326" t="s">
        <v>450</v>
      </c>
      <c r="AH39" s="2327"/>
      <c r="AI39" s="2335"/>
      <c r="AJ39" s="2338"/>
      <c r="AK39" s="2183"/>
      <c r="AQ39" s="1211">
        <v>86</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277</v>
      </c>
      <c r="B46" s="1419" t="s">
        <v>278</v>
      </c>
      <c r="C46" s="1419" t="s">
        <v>279</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C3F51-7391-D909-BBE5-E35BE58345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1" customFormat="1" customHeight="1" ht="14.25" hidden="1">
      <c r="M24" s="1564"/>
      <c r="N24" s="1564"/>
      <c r="O24" s="1565" t="s">
        <v>421</v>
      </c>
      <c r="P24" s="1564"/>
      <c r="Q24" s="1566"/>
      <c r="R24" s="1566"/>
      <c r="AA24" s="1563" t="s">
        <v>423</v>
      </c>
      <c r="AC24" s="1563" t="s">
        <v>424</v>
      </c>
      <c r="AD24" s="1563" t="s">
        <v>474</v>
      </c>
      <c r="AH24" s="1563" t="s">
        <v>474</v>
      </c>
      <c r="AK24" s="1563" t="s">
        <v>511</v>
      </c>
      <c r="AL24" s="1563" t="s">
        <v>474</v>
      </c>
      <c r="AP24" s="1563" t="s">
        <v>474</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"Аэропорт Мурманск"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45409.61546296296</v>
      </c>
      <c r="W32" s="2320"/>
      <c r="X32" s="2320"/>
      <c r="Y32" s="2320"/>
      <c r="Z32" s="2320"/>
      <c r="AA32" s="2320"/>
      <c r="AB32" s="2320"/>
      <c r="AC32" s="382"/>
      <c r="AD32" s="2320" t="str">
        <f>IF(TITLE_DATE_PR_CHANGE="",IF(TITLE_DATE_PR="","",TITLE_DATE_PR),TITLE_DATE_PR_CHANGE)</f>
        <v>45409.61546296296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б/н</v>
      </c>
      <c r="W33" s="2307"/>
      <c r="X33" s="2307"/>
      <c r="Y33" s="2307"/>
      <c r="Z33" s="2307"/>
      <c r="AA33" s="2307"/>
      <c r="AB33" s="2307"/>
      <c r="AC33" s="382"/>
      <c r="AD33" s="2307" t="str">
        <f>IF(TITLE_NUMBER_PR_CHANGE="",IF(TITLE_NUMBER_PR="","",TITLE_NUMBER_PR),TITLE_NUMBER_PR_CHANGE)</f>
        <v>б/н</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45409.61546296296</v>
      </c>
      <c r="W36" s="2320"/>
      <c r="X36" s="2320"/>
      <c r="Y36" s="2320"/>
      <c r="Z36" s="2320"/>
      <c r="AA36" s="2320"/>
      <c r="AB36" s="2320"/>
      <c r="AC36" s="382"/>
      <c r="AD36" s="2320" t="str">
        <f>IF(TITLE_DATE_PR_CHANGE="",IF(TITLE_DATE_PR="","",TITLE_DATE_PR),TITLE_DATE_PR_CHANGE)</f>
        <v>45409.61546296296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б/н</v>
      </c>
      <c r="W37" s="2307"/>
      <c r="X37" s="2307"/>
      <c r="Y37" s="2307"/>
      <c r="Z37" s="2307"/>
      <c r="AA37" s="2307"/>
      <c r="AB37" s="2307"/>
      <c r="AC37" s="382"/>
      <c r="AD37" s="2307" t="str">
        <f>IF(TITLE_NUMBER_PR_CHANGE="",IF(TITLE_NUMBER_PR="","",TITLE_NUMBER_PR),TITLE_NUMBER_PR_CHANGE)</f>
        <v>б/н</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483</v>
      </c>
      <c r="W44" s="1535" t="s">
        <v>484</v>
      </c>
      <c r="X44" s="1535" t="s">
        <v>483</v>
      </c>
      <c r="Y44" s="1535" t="s">
        <v>484</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449</v>
      </c>
      <c r="AY44" s="2326" t="s">
        <v>450</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50" customFormat="1" customHeight="1" ht="0">
      <c r="A49" s="1399" t="s">
        <v>282</v>
      </c>
      <c r="B49" s="1399" t="s">
        <v>283</v>
      </c>
      <c r="C49" s="1399" t="s">
        <v>284</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0" customFormat="1" customHeight="1" ht="0">
      <c r="A50" s="1399" t="s">
        <v>282</v>
      </c>
      <c r="B50" s="1399" t="s">
        <v>283</v>
      </c>
      <c r="C50" s="1399" t="s">
        <v>284</v>
      </c>
      <c r="D50" s="1399" t="s">
        <v>534</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282</v>
      </c>
      <c r="B51" s="1399" t="s">
        <v>283</v>
      </c>
      <c r="C51" s="1399" t="s">
        <v>284</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534</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282</v>
      </c>
      <c r="B58" s="1399" t="s">
        <v>283</v>
      </c>
      <c r="C58" s="1399" t="s">
        <v>284</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282</v>
      </c>
      <c r="B59" s="1399" t="s">
        <v>283</v>
      </c>
      <c r="C59" s="1399" t="s">
        <v>284</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5B945-6BE4-5128-EED4-05ABCEF935E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2320"/>
      <c r="AC28" s="2320"/>
      <c r="AD28" s="2320"/>
      <c r="AE28" s="2320"/>
      <c r="AF28" s="382"/>
      <c r="AG28" s="2320" t="str">
        <f>IF(TITLE_DATE_PR_CHANGE="",IF(TITLE_DATE_PR="","",TITLE_DATE_PR),TITLE_DATE_PR_CHANGE)</f>
        <v>45409.61546296296</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2307"/>
      <c r="AC29" s="2307"/>
      <c r="AD29" s="2307"/>
      <c r="AE29" s="2307"/>
      <c r="AF29" s="382"/>
      <c r="AG29" s="2307" t="str">
        <f>IF(TITLE_NUMBER_PR_CHANGE="",IF(TITLE_NUMBER_PR="","",TITLE_NUMBER_PR),TITLE_NUMBER_PR_CHANGE)</f>
        <v>б/н</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2320"/>
      <c r="AC32" s="2320"/>
      <c r="AD32" s="2320"/>
      <c r="AE32" s="2320"/>
      <c r="AF32" s="382"/>
      <c r="AG32" s="2320" t="str">
        <f>IF(TITLE_DATE_PR_CHANGE="",IF(TITLE_DATE_PR="","",TITLE_DATE_PR),TITLE_DATE_PR_CHANGE)</f>
        <v>45409.61546296296</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2307"/>
      <c r="AC33" s="2307"/>
      <c r="AD33" s="2307"/>
      <c r="AE33" s="2307"/>
      <c r="AF33" s="382"/>
      <c r="AG33" s="2307" t="str">
        <f>IF(TITLE_NUMBER_PR_CHANGE="",IF(TITLE_NUMBER_PR="","",TITLE_NUMBER_PR),TITLE_NUMBER_PR_CHANGE)</f>
        <v>б/н</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440</v>
      </c>
      <c r="F40" s="1420" t="s">
        <v>441</v>
      </c>
      <c r="G40" s="1420" t="s">
        <v>442</v>
      </c>
      <c r="H40" s="1420"/>
      <c r="I40" s="1420" t="s">
        <v>495</v>
      </c>
      <c r="J40" s="1420" t="s">
        <v>445</v>
      </c>
      <c r="K40" s="1420" t="s">
        <v>496</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547</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257</v>
      </c>
      <c r="B47" s="1419" t="s">
        <v>258</v>
      </c>
      <c r="C47" s="1419" t="s">
        <v>259</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547</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547</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170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171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7648F-8964-5747-2F72-9FC2F9DA83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45409.61546296296</v>
      </c>
      <c r="W28" s="2320"/>
      <c r="X28" s="2320"/>
      <c r="Y28" s="2320"/>
      <c r="Z28" s="2320"/>
      <c r="AA28" s="2320"/>
      <c r="AB28" s="2320"/>
      <c r="AC28" s="2320"/>
      <c r="AD28" s="2320"/>
      <c r="AE28" s="2320"/>
      <c r="AF28" s="382"/>
      <c r="AG28" s="2320" t="str">
        <f>IF(TITLE_DATE_PR_CHANGE="",IF(TITLE_DATE_PR="","",TITLE_DATE_PR),TITLE_DATE_PR_CHANGE)</f>
        <v>45409.61546296296</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б/н</v>
      </c>
      <c r="W29" s="2307"/>
      <c r="X29" s="2307"/>
      <c r="Y29" s="2307"/>
      <c r="Z29" s="2307"/>
      <c r="AA29" s="2307"/>
      <c r="AB29" s="2307"/>
      <c r="AC29" s="2307"/>
      <c r="AD29" s="2307"/>
      <c r="AE29" s="2307"/>
      <c r="AF29" s="382"/>
      <c r="AG29" s="2307" t="str">
        <f>IF(TITLE_NUMBER_PR_CHANGE="",IF(TITLE_NUMBER_PR="","",TITLE_NUMBER_PR),TITLE_NUMBER_PR_CHANGE)</f>
        <v>б/н</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45409.61546296296</v>
      </c>
      <c r="W32" s="2320"/>
      <c r="X32" s="2320"/>
      <c r="Y32" s="2320"/>
      <c r="Z32" s="2320"/>
      <c r="AA32" s="2320"/>
      <c r="AB32" s="2320"/>
      <c r="AC32" s="2320"/>
      <c r="AD32" s="2320"/>
      <c r="AE32" s="2320"/>
      <c r="AF32" s="382"/>
      <c r="AG32" s="2320" t="str">
        <f>IF(TITLE_DATE_PR_CHANGE="",IF(TITLE_DATE_PR="","",TITLE_DATE_PR),TITLE_DATE_PR_CHANGE)</f>
        <v>45409.61546296296</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б/н</v>
      </c>
      <c r="W33" s="2307"/>
      <c r="X33" s="2307"/>
      <c r="Y33" s="2307"/>
      <c r="Z33" s="2307"/>
      <c r="AA33" s="2307"/>
      <c r="AB33" s="2307"/>
      <c r="AC33" s="2307"/>
      <c r="AD33" s="2307"/>
      <c r="AE33" s="2307"/>
      <c r="AF33" s="382"/>
      <c r="AG33" s="2307" t="str">
        <f>IF(TITLE_NUMBER_PR_CHANGE="",IF(TITLE_NUMBER_PR="","",TITLE_NUMBER_PR),TITLE_NUMBER_PR_CHANGE)</f>
        <v>б/н</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136</v>
      </c>
      <c r="C40" s="1426" t="s">
        <v>137</v>
      </c>
      <c r="D40" s="1426" t="s">
        <v>138</v>
      </c>
      <c r="E40" s="1420" t="s">
        <v>440</v>
      </c>
      <c r="F40" s="1420" t="s">
        <v>441</v>
      </c>
      <c r="G40" s="1420" t="s">
        <v>442</v>
      </c>
      <c r="H40" s="1420"/>
      <c r="I40" s="1420" t="s">
        <v>495</v>
      </c>
      <c r="J40" s="1420" t="s">
        <v>445</v>
      </c>
      <c r="K40" s="1420" t="s">
        <v>496</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262</v>
      </c>
      <c r="B47" s="1419" t="s">
        <v>263</v>
      </c>
      <c r="C47" s="1419" t="s">
        <v>264</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170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171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1E26A-D3E6-585F-0D4D-95B741B9DC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1" customFormat="1" customHeight="1" ht="14.25" hidden="1">
      <c r="M24" s="1564"/>
      <c r="N24" s="1564"/>
      <c r="O24" s="1565" t="s">
        <v>421</v>
      </c>
      <c r="P24" s="1564"/>
      <c r="Q24" s="1566"/>
      <c r="R24" s="1566"/>
      <c r="AA24" s="1563" t="s">
        <v>423</v>
      </c>
      <c r="AC24" s="1563" t="s">
        <v>424</v>
      </c>
      <c r="AD24" s="1563" t="s">
        <v>474</v>
      </c>
      <c r="AH24" s="1563" t="s">
        <v>474</v>
      </c>
      <c r="AK24" s="1563" t="s">
        <v>511</v>
      </c>
      <c r="AL24" s="1563" t="s">
        <v>474</v>
      </c>
      <c r="AP24" s="1563" t="s">
        <v>474</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"Аэропорт Мурманск"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45409.61546296296</v>
      </c>
      <c r="W32" s="2320"/>
      <c r="X32" s="2320"/>
      <c r="Y32" s="2320"/>
      <c r="Z32" s="2320"/>
      <c r="AA32" s="2320"/>
      <c r="AB32" s="2320"/>
      <c r="AC32" s="382"/>
      <c r="AD32" s="2320" t="str">
        <f>IF(TITLE_DATE_PR_CHANGE="",IF(TITLE_DATE_PR="","",TITLE_DATE_PR),TITLE_DATE_PR_CHANGE)</f>
        <v>45409.61546296296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б/н</v>
      </c>
      <c r="W33" s="2307"/>
      <c r="X33" s="2307"/>
      <c r="Y33" s="2307"/>
      <c r="Z33" s="2307"/>
      <c r="AA33" s="2307"/>
      <c r="AB33" s="2307"/>
      <c r="AC33" s="382"/>
      <c r="AD33" s="2307" t="str">
        <f>IF(TITLE_NUMBER_PR_CHANGE="",IF(TITLE_NUMBER_PR="","",TITLE_NUMBER_PR),TITLE_NUMBER_PR_CHANGE)</f>
        <v>б/н</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45409.61546296296</v>
      </c>
      <c r="W36" s="2320"/>
      <c r="X36" s="2320"/>
      <c r="Y36" s="2320"/>
      <c r="Z36" s="2320"/>
      <c r="AA36" s="2320"/>
      <c r="AB36" s="2320"/>
      <c r="AC36" s="382"/>
      <c r="AD36" s="2320" t="str">
        <f>IF(TITLE_DATE_PR_CHANGE="",IF(TITLE_DATE_PR="","",TITLE_DATE_PR),TITLE_DATE_PR_CHANGE)</f>
        <v>45409.61546296296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б/н</v>
      </c>
      <c r="W37" s="2307"/>
      <c r="X37" s="2307"/>
      <c r="Y37" s="2307"/>
      <c r="Z37" s="2307"/>
      <c r="AA37" s="2307"/>
      <c r="AB37" s="2307"/>
      <c r="AC37" s="382"/>
      <c r="AD37" s="2307" t="str">
        <f>IF(TITLE_NUMBER_PR_CHANGE="",IF(TITLE_NUMBER_PR="","",TITLE_NUMBER_PR),TITLE_NUMBER_PR_CHANGE)</f>
        <v>б/н</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483</v>
      </c>
      <c r="W44" s="1535" t="s">
        <v>484</v>
      </c>
      <c r="X44" s="1535" t="s">
        <v>483</v>
      </c>
      <c r="Y44" s="1535" t="s">
        <v>484</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449</v>
      </c>
      <c r="AY44" s="2326" t="s">
        <v>450</v>
      </c>
      <c r="AZ44" s="2327"/>
      <c r="BA44" s="2335"/>
      <c r="BB44" s="2338"/>
      <c r="BC44" s="2183"/>
      <c r="BI44" s="1211">
        <v>14</v>
      </c>
    </row>
    <row s="342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50" customFormat="1" customHeight="1" ht="0">
      <c r="A49" s="1399" t="s">
        <v>267</v>
      </c>
      <c r="B49" s="1399" t="s">
        <v>268</v>
      </c>
      <c r="C49" s="1399" t="s">
        <v>269</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0" customFormat="1" customHeight="1" ht="0">
      <c r="A50" s="1399" t="s">
        <v>267</v>
      </c>
      <c r="B50" s="1399" t="s">
        <v>268</v>
      </c>
      <c r="C50" s="1399" t="s">
        <v>269</v>
      </c>
      <c r="D50" s="1399" t="s">
        <v>549</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267</v>
      </c>
      <c r="B51" s="1399" t="s">
        <v>268</v>
      </c>
      <c r="C51" s="1399" t="s">
        <v>269</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549</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267</v>
      </c>
      <c r="B58" s="1399" t="s">
        <v>268</v>
      </c>
      <c r="C58" s="1399" t="s">
        <v>269</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267</v>
      </c>
      <c r="B59" s="1399" t="s">
        <v>268</v>
      </c>
      <c r="C59" s="1399" t="s">
        <v>269</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0E288-85EB-CC63-466A-42E631D55E6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7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46"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50"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"Аэропорт Мурманск"</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88</v>
      </c>
      <c r="F29" s="1709" t="s">
        <v>308</v>
      </c>
      <c r="G29" s="1709" t="s">
        <v>571</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2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51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51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51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312</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9"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9"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2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16154-A8A6-CAE6-7F61-A0A8753FE08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4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"Аэропорт Мурманск"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88</v>
      </c>
      <c r="E10" s="2183" t="s">
        <v>88</v>
      </c>
      <c r="F10" s="2183"/>
      <c r="G10" s="577" t="s">
        <v>308</v>
      </c>
      <c r="H10" s="2183" t="s">
        <v>88</v>
      </c>
      <c r="I10" s="2183"/>
      <c r="J10" s="577" t="s">
        <v>607</v>
      </c>
      <c r="K10" s="577" t="s">
        <v>608</v>
      </c>
      <c r="L10" s="2183" t="s">
        <v>88</v>
      </c>
      <c r="M10" s="2183"/>
      <c r="N10" s="577" t="s">
        <v>609</v>
      </c>
      <c r="O10" s="577" t="s">
        <v>610</v>
      </c>
      <c r="P10" s="577" t="s">
        <v>611</v>
      </c>
      <c r="Q10" s="577" t="s">
        <v>612</v>
      </c>
      <c r="R10" s="577" t="s">
        <v>613</v>
      </c>
      <c r="S10" s="2183"/>
      <c r="T10" s="390"/>
      <c r="CF10" s="561">
        <v>46</v>
      </c>
    </row>
    <row s="2850"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9"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8757B-E687-874D-3EE1-61F5545967B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76"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46"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АО "Аэропорт Мурманск"</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625</v>
      </c>
      <c r="I10" s="767"/>
      <c r="J10" s="2423" t="s">
        <v>106</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306</v>
      </c>
      <c r="J13" s="2426"/>
      <c r="K13" s="2426"/>
      <c r="L13" s="2083"/>
      <c r="M13" s="2123"/>
      <c r="O13" s="2183"/>
      <c r="AK13" s="1687">
        <v>11</v>
      </c>
    </row>
    <row customHeight="1" ht="24">
      <c r="I14" s="2076" t="s">
        <v>88</v>
      </c>
      <c r="J14" s="2076" t="s">
        <v>308</v>
      </c>
      <c r="K14" s="2076" t="s">
        <v>571</v>
      </c>
      <c r="L14" s="2116" t="s">
        <v>309</v>
      </c>
      <c r="M14" s="2117" t="s">
        <v>309</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312</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50" customFormat="1" customHeight="1" ht="17.25" hidden="1">
      <c r="A17" s="1223"/>
      <c r="B17" s="1223"/>
      <c r="C17" s="1223"/>
      <c r="D17" s="1223"/>
      <c r="E17" s="1223"/>
      <c r="H17" s="1380"/>
      <c r="I17" s="1069" t="s">
        <v>641</v>
      </c>
      <c r="J17" s="1047"/>
      <c r="K17" s="1069"/>
      <c r="L17" s="1048"/>
      <c r="M17" s="1048"/>
      <c r="O17" s="1441"/>
      <c r="AK17" s="1692">
        <v>1</v>
      </c>
    </row>
    <row s="2849"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9"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312</v>
      </c>
      <c r="L34" s="441"/>
      <c r="M34" s="1220"/>
      <c r="N34" s="599"/>
      <c r="O34" s="1581" t="s">
        <v>636</v>
      </c>
      <c r="P34" s="599"/>
      <c r="AK34" s="1687">
        <v>103</v>
      </c>
    </row>
    <row s="342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84F2C-5A8B-C844-F88F-0AD7535ABA9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8" width="9.140625" hidden="1" customWidth="1"/>
    <col min="6" max="7" style="2849" width="9.140625" hidden="1" customWidth="1"/>
    <col min="8" max="8" style="366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694</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АО "Аэропорт Мурманск"</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623</v>
      </c>
      <c r="F9" s="2107" t="s">
        <v>629</v>
      </c>
      <c r="H9" s="432"/>
      <c r="I9" s="2081" t="s">
        <v>88</v>
      </c>
      <c r="J9" s="2082" t="s">
        <v>308</v>
      </c>
      <c r="K9" s="2120" t="s">
        <v>571</v>
      </c>
      <c r="L9" s="2121" t="s">
        <v>309</v>
      </c>
      <c r="M9" s="2445"/>
      <c r="W9" s="1687">
        <v>34</v>
      </c>
    </row>
    <row customHeight="1" ht="35.699999999999996">
      <c r="B10" s="2109" t="s">
        <v>696</v>
      </c>
      <c r="C10" s="2109" t="s">
        <v>697</v>
      </c>
      <c r="D10" s="2108" t="s">
        <v>632</v>
      </c>
      <c r="E10" s="2112" t="s">
        <v>633</v>
      </c>
      <c r="F10" s="2112" t="s">
        <v>633</v>
      </c>
      <c r="H10" s="432"/>
      <c r="I10" s="2080" t="s">
        <v>110</v>
      </c>
      <c r="J10" s="1942" t="s">
        <v>698</v>
      </c>
      <c r="K10" s="2074" t="s">
        <v>312</v>
      </c>
      <c r="L10" s="874"/>
      <c r="M10" s="353" t="s">
        <v>699</v>
      </c>
      <c r="W10" s="1687">
        <v>34</v>
      </c>
    </row>
    <row customHeight="1" ht="50.25">
      <c r="B11" s="2109" t="s">
        <v>700</v>
      </c>
      <c r="C11" s="2109" t="s">
        <v>701</v>
      </c>
      <c r="D11" s="2108" t="s">
        <v>632</v>
      </c>
      <c r="E11" s="2112" t="s">
        <v>633</v>
      </c>
      <c r="F11" s="2112" t="s">
        <v>633</v>
      </c>
      <c r="H11" s="432"/>
      <c r="I11" s="2080" t="s">
        <v>111</v>
      </c>
      <c r="J11" s="1942" t="s">
        <v>702</v>
      </c>
      <c r="K11" s="2074" t="s">
        <v>312</v>
      </c>
      <c r="L11" s="874"/>
      <c r="M11" s="353" t="s">
        <v>699</v>
      </c>
      <c r="W11" s="1687">
        <v>48</v>
      </c>
    </row>
    <row customHeight="1" ht="48.29999999999999">
      <c r="B12" s="2109" t="s">
        <v>703</v>
      </c>
      <c r="C12" s="2109" t="s">
        <v>704</v>
      </c>
      <c r="D12" s="2108" t="s">
        <v>632</v>
      </c>
      <c r="E12" s="2112" t="s">
        <v>633</v>
      </c>
      <c r="F12" s="2112" t="s">
        <v>633</v>
      </c>
      <c r="H12" s="1744"/>
      <c r="I12" s="2080" t="s">
        <v>90</v>
      </c>
      <c r="J12" s="2087" t="s">
        <v>705</v>
      </c>
      <c r="K12" s="2074" t="s">
        <v>312</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53556-3BF5-DBC8-C41E-E975510C482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7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46"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557</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АО "Аэропорт Мурманск"</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88</v>
      </c>
      <c r="F14" s="1690" t="s">
        <v>308</v>
      </c>
      <c r="G14" s="1690" t="s">
        <v>571</v>
      </c>
      <c r="H14" s="1690" t="s">
        <v>309</v>
      </c>
      <c r="I14" s="1690" t="s">
        <v>309</v>
      </c>
      <c r="J14" s="2183"/>
      <c r="AF14" s="1687">
        <v>23</v>
      </c>
    </row>
    <row customHeight="1" ht="19.95">
      <c r="D15" s="1694"/>
      <c r="E15" s="1686" t="s">
        <v>110</v>
      </c>
      <c r="F15" s="763" t="s">
        <v>710</v>
      </c>
      <c r="G15" s="1702" t="s">
        <v>557</v>
      </c>
      <c r="H15" s="613"/>
      <c r="I15" s="613"/>
      <c r="J15" s="345" t="s">
        <v>711</v>
      </c>
      <c r="K15" s="599" t="s">
        <v>635</v>
      </c>
      <c r="AF15" s="1687">
        <v>19</v>
      </c>
    </row>
    <row customHeight="1" ht="35.699999999999996">
      <c r="D16" s="1694"/>
      <c r="E16" s="1686" t="s">
        <v>111</v>
      </c>
      <c r="F16" s="763" t="s">
        <v>712</v>
      </c>
      <c r="G16" s="1702" t="s">
        <v>557</v>
      </c>
      <c r="H16" s="614">
        <f>SUM(H17,H20:H32)</f>
        <v>0</v>
      </c>
      <c r="I16" s="614">
        <f>SUM(I17,I20,I23,I26,I29:I32)</f>
        <v>0</v>
      </c>
      <c r="J16" s="345" t="s">
        <v>713</v>
      </c>
      <c r="K16" s="599" t="s">
        <v>635</v>
      </c>
      <c r="AF16" s="1687">
        <v>34</v>
      </c>
    </row>
    <row customHeight="1" ht="19.95">
      <c r="D17" s="1694"/>
      <c r="E17" s="1720" t="s">
        <v>714</v>
      </c>
      <c r="F17" s="1010" t="s">
        <v>715</v>
      </c>
      <c r="G17" s="1699" t="s">
        <v>557</v>
      </c>
      <c r="H17" s="613"/>
      <c r="I17" s="613"/>
      <c r="J17" s="345" t="s">
        <v>716</v>
      </c>
      <c r="K17" s="599"/>
      <c r="AF17" s="1687">
        <v>19</v>
      </c>
    </row>
    <row customHeight="1" ht="24">
      <c r="D18" s="1694"/>
      <c r="E18" s="1720" t="s">
        <v>717</v>
      </c>
      <c r="F18" s="1706" t="s">
        <v>718</v>
      </c>
      <c r="G18" s="1699" t="s">
        <v>557</v>
      </c>
      <c r="H18" s="613"/>
      <c r="I18" s="613"/>
      <c r="J18" s="345" t="s">
        <v>719</v>
      </c>
      <c r="K18" s="599"/>
      <c r="AF18" s="1687">
        <v>23</v>
      </c>
    </row>
    <row customHeight="1" ht="35.699999999999996">
      <c r="D19" s="1694"/>
      <c r="E19" s="1720" t="s">
        <v>720</v>
      </c>
      <c r="F19" s="1706" t="s">
        <v>721</v>
      </c>
      <c r="G19" s="1699" t="s">
        <v>557</v>
      </c>
      <c r="H19" s="613"/>
      <c r="I19" s="613"/>
      <c r="J19" s="345"/>
      <c r="K19" s="599"/>
      <c r="AF19" s="1687">
        <v>34</v>
      </c>
    </row>
    <row customHeight="1" ht="19.95">
      <c r="D20" s="1694"/>
      <c r="E20" s="1720" t="s">
        <v>313</v>
      </c>
      <c r="F20" s="1010" t="s">
        <v>722</v>
      </c>
      <c r="G20" s="1699" t="s">
        <v>557</v>
      </c>
      <c r="H20" s="613"/>
      <c r="I20" s="613"/>
      <c r="J20" s="345" t="s">
        <v>723</v>
      </c>
      <c r="K20" s="599"/>
      <c r="AF20" s="1687">
        <v>19</v>
      </c>
    </row>
    <row customHeight="1" ht="19.95">
      <c r="D21" s="1694"/>
      <c r="E21" s="1720" t="s">
        <v>724</v>
      </c>
      <c r="F21" s="1706" t="s">
        <v>725</v>
      </c>
      <c r="G21" s="1699" t="s">
        <v>557</v>
      </c>
      <c r="H21" s="613"/>
      <c r="I21" s="613"/>
      <c r="J21" s="345"/>
      <c r="K21" s="599"/>
      <c r="AF21" s="1687">
        <v>19</v>
      </c>
    </row>
    <row customHeight="1" ht="19.95">
      <c r="D22" s="1694"/>
      <c r="E22" s="1720" t="s">
        <v>726</v>
      </c>
      <c r="F22" s="1706" t="s">
        <v>727</v>
      </c>
      <c r="G22" s="1699" t="s">
        <v>557</v>
      </c>
      <c r="H22" s="613"/>
      <c r="I22" s="613"/>
      <c r="J22" s="345"/>
      <c r="K22" s="599"/>
      <c r="AF22" s="1687">
        <v>19</v>
      </c>
    </row>
    <row customHeight="1" ht="24">
      <c r="D23" s="1694"/>
      <c r="E23" s="1720" t="s">
        <v>316</v>
      </c>
      <c r="F23" s="1010" t="s">
        <v>728</v>
      </c>
      <c r="G23" s="1699" t="s">
        <v>557</v>
      </c>
      <c r="H23" s="613"/>
      <c r="I23" s="613"/>
      <c r="J23" s="345" t="s">
        <v>729</v>
      </c>
      <c r="K23" s="599"/>
      <c r="AF23" s="1687">
        <v>23</v>
      </c>
    </row>
    <row customHeight="1" ht="19.95">
      <c r="D24" s="1694"/>
      <c r="E24" s="1720" t="s">
        <v>730</v>
      </c>
      <c r="F24" s="1706" t="s">
        <v>731</v>
      </c>
      <c r="G24" s="1699" t="s">
        <v>557</v>
      </c>
      <c r="H24" s="613"/>
      <c r="I24" s="613"/>
      <c r="J24" s="345"/>
      <c r="K24" s="599"/>
      <c r="AF24" s="1687">
        <v>19</v>
      </c>
    </row>
    <row customHeight="1" ht="35.699999999999996">
      <c r="D25" s="1694"/>
      <c r="E25" s="1720" t="s">
        <v>732</v>
      </c>
      <c r="F25" s="1706" t="s">
        <v>733</v>
      </c>
      <c r="G25" s="1699" t="s">
        <v>557</v>
      </c>
      <c r="H25" s="613"/>
      <c r="I25" s="613"/>
      <c r="J25" s="345"/>
      <c r="K25" s="599"/>
      <c r="AF25" s="1687">
        <v>34</v>
      </c>
    </row>
    <row customHeight="1" ht="24">
      <c r="D26" s="1694"/>
      <c r="E26" s="1720" t="s">
        <v>734</v>
      </c>
      <c r="F26" s="1010" t="s">
        <v>735</v>
      </c>
      <c r="G26" s="1699" t="s">
        <v>557</v>
      </c>
      <c r="H26" s="613"/>
      <c r="I26" s="613"/>
      <c r="J26" s="345" t="s">
        <v>736</v>
      </c>
      <c r="K26" s="599"/>
      <c r="AF26" s="1687">
        <v>23</v>
      </c>
    </row>
    <row customHeight="1" ht="19.95">
      <c r="D27" s="1694"/>
      <c r="E27" s="1731" t="s">
        <v>737</v>
      </c>
      <c r="F27" s="1706" t="s">
        <v>738</v>
      </c>
      <c r="G27" s="1710" t="s">
        <v>557</v>
      </c>
      <c r="H27" s="1732"/>
      <c r="I27" s="1732"/>
      <c r="J27" s="345"/>
      <c r="K27" s="599"/>
      <c r="AF27" s="1687">
        <v>19</v>
      </c>
    </row>
    <row customHeight="1" ht="19.95">
      <c r="D28" s="1694"/>
      <c r="E28" s="1731" t="s">
        <v>739</v>
      </c>
      <c r="F28" s="1706" t="s">
        <v>740</v>
      </c>
      <c r="G28" s="1710" t="s">
        <v>557</v>
      </c>
      <c r="H28" s="1732"/>
      <c r="I28" s="1732"/>
      <c r="J28" s="345"/>
      <c r="K28" s="599"/>
      <c r="AF28" s="1687">
        <v>19</v>
      </c>
    </row>
    <row customHeight="1" ht="19.95">
      <c r="D29" s="1694"/>
      <c r="E29" s="1731" t="s">
        <v>741</v>
      </c>
      <c r="F29" s="1010" t="s">
        <v>742</v>
      </c>
      <c r="G29" s="1710" t="s">
        <v>557</v>
      </c>
      <c r="H29" s="1732"/>
      <c r="I29" s="1732"/>
      <c r="J29" s="345"/>
      <c r="K29" s="599"/>
      <c r="AF29" s="1687">
        <v>19</v>
      </c>
    </row>
    <row customHeight="1" ht="19.95">
      <c r="D30" s="1694"/>
      <c r="E30" s="1731" t="s">
        <v>743</v>
      </c>
      <c r="F30" s="1010" t="s">
        <v>744</v>
      </c>
      <c r="G30" s="1710" t="s">
        <v>557</v>
      </c>
      <c r="H30" s="1732"/>
      <c r="I30" s="1732"/>
      <c r="J30" s="345"/>
      <c r="K30" s="599"/>
      <c r="AF30" s="1687">
        <v>19</v>
      </c>
    </row>
    <row customHeight="1" ht="19.95">
      <c r="D31" s="1694"/>
      <c r="E31" s="1731" t="s">
        <v>745</v>
      </c>
      <c r="F31" s="1010" t="s">
        <v>746</v>
      </c>
      <c r="G31" s="1710" t="s">
        <v>557</v>
      </c>
      <c r="H31" s="1732"/>
      <c r="I31" s="1732"/>
      <c r="J31" s="345"/>
      <c r="K31" s="599"/>
      <c r="AF31" s="1687">
        <v>19</v>
      </c>
    </row>
    <row s="2849" customFormat="1" customHeight="1" ht="35.699999999999996">
      <c r="A32" s="1043"/>
      <c r="C32" s="1692"/>
      <c r="D32" s="1694"/>
      <c r="E32" s="1731" t="s">
        <v>747</v>
      </c>
      <c r="F32" s="1010" t="s">
        <v>748</v>
      </c>
      <c r="G32" s="1700" t="s">
        <v>557</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582</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557</v>
      </c>
      <c r="H35" s="1732"/>
      <c r="I35" s="1732"/>
      <c r="J35" s="345" t="s">
        <v>753</v>
      </c>
      <c r="K35" s="599"/>
      <c r="AF35" s="1687">
        <v>57</v>
      </c>
    </row>
    <row s="2849" customFormat="1" customHeight="1" ht="24">
      <c r="A36" s="1045" t="s">
        <v>583</v>
      </c>
      <c r="C36" s="1692"/>
      <c r="D36" s="1694"/>
      <c r="E36" s="1720" t="s">
        <v>90</v>
      </c>
      <c r="F36" s="763" t="s">
        <v>754</v>
      </c>
      <c r="G36" s="1699" t="s">
        <v>557</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330</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91</v>
      </c>
      <c r="F38" s="763" t="s">
        <v>757</v>
      </c>
      <c r="G38" s="1699" t="s">
        <v>557</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557</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557</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557</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557</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593</v>
      </c>
      <c r="D43" s="1694"/>
      <c r="E43" s="1720" t="s">
        <v>112</v>
      </c>
      <c r="F43" s="763" t="s">
        <v>634</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92</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93</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779</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56CEA-AC6F-5078-41AF-91458CAFE94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7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46"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АО "Аэропорт Мурманск"</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88</v>
      </c>
      <c r="F14" s="1716" t="s">
        <v>308</v>
      </c>
      <c r="G14" s="1716" t="s">
        <v>571</v>
      </c>
      <c r="H14" s="1716" t="s">
        <v>309</v>
      </c>
      <c r="I14" s="1716" t="s">
        <v>309</v>
      </c>
      <c r="J14" s="2183"/>
      <c r="AF14" s="1687">
        <v>23</v>
      </c>
    </row>
    <row customHeight="1" ht="19.95">
      <c r="D15" s="1694"/>
      <c r="E15" s="1686" t="s">
        <v>110</v>
      </c>
      <c r="F15" s="763" t="s">
        <v>781</v>
      </c>
      <c r="G15" s="1713" t="s">
        <v>557</v>
      </c>
      <c r="H15" s="613"/>
      <c r="I15" s="613"/>
      <c r="J15" s="345" t="s">
        <v>782</v>
      </c>
      <c r="K15" s="599" t="s">
        <v>635</v>
      </c>
      <c r="AF15" s="1687">
        <v>19</v>
      </c>
    </row>
    <row customHeight="1" ht="24">
      <c r="D16" s="1694"/>
      <c r="E16" s="1686" t="s">
        <v>111</v>
      </c>
      <c r="F16" s="1721" t="s">
        <v>783</v>
      </c>
      <c r="G16" s="1713" t="s">
        <v>557</v>
      </c>
      <c r="H16" s="614">
        <f>SUM(H17,H20:H27)</f>
        <v>0</v>
      </c>
      <c r="I16" s="614">
        <f>SUM(I17,I20:I27)</f>
        <v>0</v>
      </c>
      <c r="J16" s="345" t="s">
        <v>784</v>
      </c>
      <c r="K16" s="599" t="s">
        <v>635</v>
      </c>
      <c r="AF16" s="1687">
        <v>23</v>
      </c>
    </row>
    <row customHeight="1" ht="35.699999999999996">
      <c r="D17" s="1694"/>
      <c r="E17" s="1720" t="s">
        <v>714</v>
      </c>
      <c r="F17" s="1723" t="s">
        <v>785</v>
      </c>
      <c r="G17" s="1710" t="s">
        <v>557</v>
      </c>
      <c r="H17" s="613"/>
      <c r="I17" s="613"/>
      <c r="J17" s="345" t="s">
        <v>786</v>
      </c>
      <c r="K17" s="599"/>
      <c r="AF17" s="1687">
        <v>34</v>
      </c>
    </row>
    <row customHeight="1" ht="19.95">
      <c r="D18" s="1694"/>
      <c r="E18" s="1720" t="s">
        <v>717</v>
      </c>
      <c r="F18" s="1724" t="s">
        <v>787</v>
      </c>
      <c r="G18" s="1710" t="s">
        <v>557</v>
      </c>
      <c r="H18" s="613"/>
      <c r="I18" s="613"/>
      <c r="J18" s="345"/>
      <c r="K18" s="599"/>
      <c r="AF18" s="1687">
        <v>19</v>
      </c>
    </row>
    <row customHeight="1" ht="24">
      <c r="D19" s="1694"/>
      <c r="E19" s="1720" t="s">
        <v>720</v>
      </c>
      <c r="F19" s="1724" t="s">
        <v>788</v>
      </c>
      <c r="G19" s="1710" t="s">
        <v>557</v>
      </c>
      <c r="H19" s="613"/>
      <c r="I19" s="613"/>
      <c r="J19" s="345"/>
      <c r="K19" s="599"/>
      <c r="AF19" s="1687">
        <v>23</v>
      </c>
    </row>
    <row customHeight="1" ht="35.699999999999996">
      <c r="D20" s="1694"/>
      <c r="E20" s="1720" t="s">
        <v>313</v>
      </c>
      <c r="F20" s="1723" t="s">
        <v>789</v>
      </c>
      <c r="G20" s="1710" t="s">
        <v>557</v>
      </c>
      <c r="H20" s="613"/>
      <c r="I20" s="613"/>
      <c r="J20" s="345"/>
      <c r="K20" s="599"/>
      <c r="AF20" s="1687">
        <v>34</v>
      </c>
    </row>
    <row customHeight="1" ht="48.29999999999999">
      <c r="D21" s="1694"/>
      <c r="E21" s="1720" t="s">
        <v>316</v>
      </c>
      <c r="F21" s="1723" t="s">
        <v>790</v>
      </c>
      <c r="G21" s="1710" t="s">
        <v>557</v>
      </c>
      <c r="H21" s="613"/>
      <c r="I21" s="613"/>
      <c r="J21" s="345"/>
      <c r="K21" s="599"/>
      <c r="AF21" s="1687">
        <v>46</v>
      </c>
    </row>
    <row customHeight="1" ht="60">
      <c r="D22" s="1694"/>
      <c r="E22" s="1720" t="s">
        <v>734</v>
      </c>
      <c r="F22" s="1723" t="s">
        <v>791</v>
      </c>
      <c r="G22" s="1710" t="s">
        <v>557</v>
      </c>
      <c r="H22" s="613"/>
      <c r="I22" s="613"/>
      <c r="J22" s="345"/>
      <c r="K22" s="599"/>
      <c r="AF22" s="1687">
        <v>57</v>
      </c>
    </row>
    <row customHeight="1" ht="35.699999999999996">
      <c r="D23" s="1694"/>
      <c r="E23" s="1720" t="s">
        <v>741</v>
      </c>
      <c r="F23" s="1723" t="s">
        <v>792</v>
      </c>
      <c r="G23" s="1710" t="s">
        <v>557</v>
      </c>
      <c r="H23" s="613"/>
      <c r="I23" s="613"/>
      <c r="J23" s="345"/>
      <c r="K23" s="599"/>
      <c r="AF23" s="1687">
        <v>34</v>
      </c>
    </row>
    <row customHeight="1" ht="35.699999999999996">
      <c r="D24" s="1694"/>
      <c r="E24" s="1720" t="s">
        <v>743</v>
      </c>
      <c r="F24" s="1723" t="s">
        <v>793</v>
      </c>
      <c r="G24" s="1710" t="s">
        <v>557</v>
      </c>
      <c r="H24" s="613"/>
      <c r="I24" s="613"/>
      <c r="J24" s="345"/>
      <c r="K24" s="599"/>
      <c r="AF24" s="1687">
        <v>34</v>
      </c>
    </row>
    <row customHeight="1" ht="24">
      <c r="D25" s="1694"/>
      <c r="E25" s="1720" t="s">
        <v>745</v>
      </c>
      <c r="F25" s="1723" t="s">
        <v>794</v>
      </c>
      <c r="G25" s="1710" t="s">
        <v>557</v>
      </c>
      <c r="H25" s="613"/>
      <c r="I25" s="613"/>
      <c r="J25" s="345"/>
      <c r="K25" s="599"/>
      <c r="AF25" s="1687">
        <v>23</v>
      </c>
    </row>
    <row customHeight="1" ht="76.5">
      <c r="D26" s="1694"/>
      <c r="E26" s="1720" t="s">
        <v>747</v>
      </c>
      <c r="F26" s="1723" t="s">
        <v>795</v>
      </c>
      <c r="G26" s="1710" t="s">
        <v>557</v>
      </c>
      <c r="H26" s="613"/>
      <c r="I26" s="613"/>
      <c r="J26" s="345"/>
      <c r="K26" s="599"/>
      <c r="AF26" s="1687">
        <v>73</v>
      </c>
    </row>
    <row s="2849" customFormat="1" customHeight="1" ht="35.699999999999996">
      <c r="A27" s="1043"/>
      <c r="C27" s="1692"/>
      <c r="D27" s="1694"/>
      <c r="E27" s="1685" t="s">
        <v>751</v>
      </c>
      <c r="F27" s="1684" t="s">
        <v>796</v>
      </c>
      <c r="G27" s="1711" t="s">
        <v>557</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582</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90</v>
      </c>
      <c r="F30" s="1717" t="s">
        <v>797</v>
      </c>
      <c r="G30" s="1710" t="s">
        <v>557</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91</v>
      </c>
      <c r="F31" s="1717" t="s">
        <v>798</v>
      </c>
      <c r="G31" s="1710" t="s">
        <v>557</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557</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557</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557</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593</v>
      </c>
      <c r="D35" s="1694"/>
      <c r="E35" s="1720" t="s">
        <v>112</v>
      </c>
      <c r="F35" s="1717" t="s">
        <v>634</v>
      </c>
      <c r="G35" s="1713" t="s">
        <v>312</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92</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93</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29"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D59E2-6D79-1283-ABA8-D4CB9102708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0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"Аэропорт Мурманск"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88</v>
      </c>
      <c r="E11" s="761" t="s">
        <v>812</v>
      </c>
      <c r="F11" s="761" t="s">
        <v>571</v>
      </c>
      <c r="G11" s="521" t="s">
        <v>309</v>
      </c>
      <c r="H11" s="521" t="s">
        <v>396</v>
      </c>
      <c r="I11" s="863" t="s">
        <v>309</v>
      </c>
      <c r="J11" s="864" t="s">
        <v>396</v>
      </c>
      <c r="K11" s="2288"/>
      <c r="L11" s="714"/>
      <c r="X11" s="565">
        <v>23</v>
      </c>
    </row>
    <row s="2850"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813</v>
      </c>
      <c r="D13" s="1009" t="s">
        <v>110</v>
      </c>
      <c r="E13" s="335" t="s">
        <v>814</v>
      </c>
      <c r="F13" s="716" t="s">
        <v>815</v>
      </c>
      <c r="G13" s="613"/>
      <c r="H13" s="717"/>
      <c r="I13" s="613"/>
      <c r="J13" s="717"/>
      <c r="K13" s="345" t="s">
        <v>816</v>
      </c>
      <c r="L13" s="776"/>
      <c r="X13" s="561">
        <v>0</v>
      </c>
    </row>
    <row customHeight="1" ht="22.5">
      <c r="A14" s="2448"/>
      <c r="D14" s="595" t="s">
        <v>111</v>
      </c>
      <c r="E14" s="335" t="s">
        <v>817</v>
      </c>
      <c r="F14" s="716" t="s">
        <v>818</v>
      </c>
      <c r="G14" s="613"/>
      <c r="H14" s="718"/>
      <c r="I14" s="613"/>
      <c r="J14" s="718"/>
      <c r="K14" s="345" t="s">
        <v>819</v>
      </c>
      <c r="L14" s="776"/>
      <c r="X14" s="561">
        <v>0</v>
      </c>
    </row>
    <row s="2774" customFormat="1" customHeight="1" ht="78.75">
      <c r="A15" s="2448"/>
      <c r="B15" s="567"/>
      <c r="D15" s="1009" t="s">
        <v>90</v>
      </c>
      <c r="E15" s="763" t="s">
        <v>820</v>
      </c>
      <c r="F15" s="1006" t="s">
        <v>312</v>
      </c>
      <c r="G15" s="1006" t="s">
        <v>312</v>
      </c>
      <c r="H15" s="162"/>
      <c r="I15" s="1006" t="s">
        <v>312</v>
      </c>
      <c r="J15" s="162"/>
      <c r="K15" s="345" t="s">
        <v>821</v>
      </c>
      <c r="L15" s="776"/>
      <c r="X15" s="814">
        <v>0</v>
      </c>
    </row>
    <row s="2774" customFormat="1" customHeight="1" ht="22.5">
      <c r="A16" s="2448"/>
      <c r="B16" s="567"/>
      <c r="D16" s="1009" t="s">
        <v>330</v>
      </c>
      <c r="E16" s="1010" t="s">
        <v>822</v>
      </c>
      <c r="F16" s="1006" t="s">
        <v>823</v>
      </c>
      <c r="G16" s="873"/>
      <c r="H16" s="162"/>
      <c r="I16" s="873"/>
      <c r="J16" s="162"/>
      <c r="K16" s="345"/>
      <c r="L16" s="776"/>
      <c r="X16" s="814">
        <v>0</v>
      </c>
    </row>
    <row s="2774" customFormat="1" customHeight="1" ht="22.5">
      <c r="A17" s="2448"/>
      <c r="B17" s="567"/>
      <c r="D17" s="1009" t="s">
        <v>338</v>
      </c>
      <c r="E17" s="1010" t="s">
        <v>824</v>
      </c>
      <c r="F17" s="1006" t="s">
        <v>825</v>
      </c>
      <c r="G17" s="873"/>
      <c r="H17" s="162"/>
      <c r="I17" s="873"/>
      <c r="J17" s="162"/>
      <c r="K17" s="345"/>
      <c r="L17" s="776"/>
      <c r="X17" s="814">
        <v>0</v>
      </c>
    </row>
    <row s="2774" customFormat="1" customHeight="1" ht="33.75">
      <c r="A18" s="2448"/>
      <c r="B18" s="567"/>
      <c r="D18" s="1009" t="s">
        <v>340</v>
      </c>
      <c r="E18" s="1010" t="s">
        <v>826</v>
      </c>
      <c r="F18" s="1006" t="s">
        <v>576</v>
      </c>
      <c r="G18" s="736"/>
      <c r="H18" s="162"/>
      <c r="I18" s="736"/>
      <c r="J18" s="162"/>
      <c r="K18" s="345"/>
      <c r="L18" s="776"/>
      <c r="X18" s="814">
        <v>0</v>
      </c>
    </row>
    <row customHeight="1" ht="101.25">
      <c r="A19" s="2448"/>
      <c r="D19" s="1009" t="s">
        <v>91</v>
      </c>
      <c r="E19" s="335" t="s">
        <v>827</v>
      </c>
      <c r="F19" s="716" t="s">
        <v>551</v>
      </c>
      <c r="G19" s="719"/>
      <c r="H19" s="718"/>
      <c r="I19" s="1011"/>
      <c r="J19" s="718"/>
      <c r="K19" s="345" t="s">
        <v>828</v>
      </c>
      <c r="L19" s="776"/>
      <c r="X19" s="561">
        <v>0</v>
      </c>
    </row>
    <row s="2774" customFormat="1" customHeight="1" ht="18.75">
      <c r="A20" s="2448"/>
      <c r="C20" s="1012"/>
      <c r="D20" s="1009" t="s">
        <v>759</v>
      </c>
      <c r="E20" s="1010" t="s">
        <v>829</v>
      </c>
      <c r="F20" s="1006" t="s">
        <v>312</v>
      </c>
      <c r="G20" s="1006" t="s">
        <v>312</v>
      </c>
      <c r="H20" s="1005" t="s">
        <v>312</v>
      </c>
      <c r="I20" s="1006" t="s">
        <v>312</v>
      </c>
      <c r="J20" s="1005" t="s">
        <v>312</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312</v>
      </c>
      <c r="G23" s="1006" t="s">
        <v>312</v>
      </c>
      <c r="H23" s="1005" t="s">
        <v>312</v>
      </c>
      <c r="I23" s="1006" t="s">
        <v>312</v>
      </c>
      <c r="J23" s="1005" t="s">
        <v>312</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312</v>
      </c>
      <c r="G25" s="1006" t="s">
        <v>312</v>
      </c>
      <c r="H25" s="1005" t="s">
        <v>312</v>
      </c>
      <c r="I25" s="1006" t="s">
        <v>312</v>
      </c>
      <c r="J25" s="1005" t="s">
        <v>312</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312</v>
      </c>
      <c r="G28" s="1006" t="s">
        <v>312</v>
      </c>
      <c r="H28" s="1005" t="s">
        <v>312</v>
      </c>
      <c r="I28" s="1006" t="s">
        <v>312</v>
      </c>
      <c r="J28" s="1005" t="s">
        <v>312</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112</v>
      </c>
      <c r="E31" s="335" t="s">
        <v>853</v>
      </c>
      <c r="F31" s="716" t="s">
        <v>563</v>
      </c>
      <c r="G31" s="613"/>
      <c r="H31" s="718"/>
      <c r="I31" s="613"/>
      <c r="J31" s="718"/>
      <c r="K31" s="345" t="s">
        <v>854</v>
      </c>
      <c r="L31" s="776"/>
      <c r="X31" s="561">
        <v>0</v>
      </c>
    </row>
    <row customHeight="1" ht="56.25">
      <c r="A32" s="2448"/>
      <c r="D32" s="1009" t="s">
        <v>92</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111</v>
      </c>
      <c r="E38" s="1088" t="s">
        <v>862</v>
      </c>
      <c r="F38" s="1092" t="s">
        <v>551</v>
      </c>
      <c r="G38" s="1092" t="s">
        <v>551</v>
      </c>
      <c r="H38" s="1086"/>
      <c r="I38" s="1092" t="s">
        <v>551</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90</v>
      </c>
      <c r="E41" s="778" t="s">
        <v>869</v>
      </c>
      <c r="F41" s="716" t="s">
        <v>551</v>
      </c>
      <c r="G41" s="716" t="s">
        <v>551</v>
      </c>
      <c r="H41" s="1080"/>
      <c r="I41" s="716" t="s">
        <v>551</v>
      </c>
      <c r="J41" s="1080"/>
      <c r="K41" s="358"/>
      <c r="X41" s="814">
        <v>0</v>
      </c>
    </row>
    <row s="2774" customFormat="1" customHeight="1" ht="45" hidden="1">
      <c r="A42" s="2448"/>
      <c r="B42" s="567"/>
      <c r="D42" s="721" t="s">
        <v>330</v>
      </c>
      <c r="E42" s="779" t="s">
        <v>870</v>
      </c>
      <c r="F42" s="716" t="s">
        <v>563</v>
      </c>
      <c r="G42" s="613"/>
      <c r="H42" s="1080"/>
      <c r="I42" s="613"/>
      <c r="J42" s="1080"/>
      <c r="K42" s="358" t="s">
        <v>871</v>
      </c>
      <c r="X42" s="814">
        <v>0</v>
      </c>
    </row>
    <row s="2774" customFormat="1" customHeight="1" ht="45" hidden="1">
      <c r="A43" s="2448"/>
      <c r="B43" s="567"/>
      <c r="D43" s="721" t="s">
        <v>338</v>
      </c>
      <c r="E43" s="723" t="s">
        <v>872</v>
      </c>
      <c r="F43" s="1084" t="s">
        <v>563</v>
      </c>
      <c r="G43" s="798"/>
      <c r="H43" s="1079"/>
      <c r="I43" s="798"/>
      <c r="J43" s="1079"/>
      <c r="K43" s="358" t="s">
        <v>873</v>
      </c>
      <c r="X43" s="814">
        <v>0</v>
      </c>
    </row>
    <row s="2774" customFormat="1" customHeight="1" ht="11.25" hidden="1">
      <c r="A44" s="2448"/>
      <c r="B44" s="567"/>
      <c r="D44" s="721" t="s">
        <v>91</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112</v>
      </c>
      <c r="E52" s="722" t="s">
        <v>886</v>
      </c>
      <c r="F52" s="716" t="s">
        <v>864</v>
      </c>
      <c r="G52" s="724"/>
      <c r="H52" s="1079"/>
      <c r="I52" s="724"/>
      <c r="J52" s="1079"/>
      <c r="K52" s="345"/>
      <c r="X52" s="814">
        <v>0</v>
      </c>
    </row>
    <row s="2774" customFormat="1" customHeight="1" ht="11.25" hidden="1">
      <c r="A53" s="2448"/>
      <c r="B53" s="567"/>
      <c r="D53" s="721" t="s">
        <v>319</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92</v>
      </c>
      <c r="E60" s="722" t="s">
        <v>893</v>
      </c>
      <c r="F60" s="777" t="s">
        <v>563</v>
      </c>
      <c r="G60" s="798"/>
      <c r="H60" s="1079"/>
      <c r="I60" s="798"/>
      <c r="J60" s="1079"/>
      <c r="K60" s="358" t="s">
        <v>894</v>
      </c>
      <c r="X60" s="814">
        <v>0</v>
      </c>
    </row>
    <row s="2774" customFormat="1" customHeight="1" ht="33.75" hidden="1">
      <c r="A61" s="2448"/>
      <c r="B61" s="567"/>
      <c r="D61" s="721" t="s">
        <v>93</v>
      </c>
      <c r="E61" s="722" t="s">
        <v>895</v>
      </c>
      <c r="F61" s="782" t="s">
        <v>825</v>
      </c>
      <c r="G61" s="724"/>
      <c r="H61" s="1079"/>
      <c r="I61" s="724"/>
      <c r="J61" s="1079"/>
      <c r="K61" s="345"/>
      <c r="X61" s="814">
        <v>0</v>
      </c>
    </row>
    <row s="2774" customFormat="1" customHeight="1" ht="22.5" hidden="1">
      <c r="A62" s="2448"/>
      <c r="B62" s="567" t="s">
        <v>593</v>
      </c>
      <c r="D62" s="721" t="s">
        <v>113</v>
      </c>
      <c r="E62" s="722" t="s">
        <v>896</v>
      </c>
      <c r="F62" s="782" t="s">
        <v>312</v>
      </c>
      <c r="G62" s="438"/>
      <c r="H62" s="1079"/>
      <c r="I62" s="438"/>
      <c r="J62" s="1079"/>
      <c r="K62" s="345" t="s">
        <v>636</v>
      </c>
      <c r="X62" s="814">
        <v>0</v>
      </c>
    </row>
    <row s="2774" customFormat="1" customHeight="1" ht="45" hidden="1">
      <c r="A63" s="2448"/>
      <c r="B63" s="567" t="s">
        <v>593</v>
      </c>
      <c r="D63" s="721" t="s">
        <v>897</v>
      </c>
      <c r="E63" s="723" t="s">
        <v>898</v>
      </c>
      <c r="F63" s="777" t="s">
        <v>312</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551</v>
      </c>
      <c r="G66" s="716" t="s">
        <v>551</v>
      </c>
      <c r="H66" s="575"/>
      <c r="I66" s="716" t="s">
        <v>551</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313</v>
      </c>
      <c r="E68" s="1010" t="s">
        <v>904</v>
      </c>
      <c r="F68" s="716" t="s">
        <v>867</v>
      </c>
      <c r="G68" s="783"/>
      <c r="H68" s="575"/>
      <c r="I68" s="783"/>
      <c r="J68" s="575"/>
      <c r="K68" s="345"/>
      <c r="X68" s="814">
        <v>0</v>
      </c>
    </row>
    <row s="2774" customFormat="1" customHeight="1" ht="22.5" hidden="1">
      <c r="A69" s="2448"/>
      <c r="B69" s="567"/>
      <c r="D69" s="799" t="s">
        <v>316</v>
      </c>
      <c r="E69" s="1010" t="s">
        <v>905</v>
      </c>
      <c r="F69" s="777" t="s">
        <v>563</v>
      </c>
      <c r="G69" s="798"/>
      <c r="H69" s="575"/>
      <c r="I69" s="798"/>
      <c r="J69" s="575"/>
      <c r="K69" s="345"/>
      <c r="X69" s="814">
        <v>0</v>
      </c>
    </row>
    <row s="2774" customFormat="1" customHeight="1" ht="22.5" hidden="1">
      <c r="A70" s="2448"/>
      <c r="B70" s="567"/>
      <c r="D70" s="799" t="s">
        <v>734</v>
      </c>
      <c r="E70" s="1010" t="s">
        <v>906</v>
      </c>
      <c r="F70" s="777" t="s">
        <v>563</v>
      </c>
      <c r="G70" s="798"/>
      <c r="H70" s="575"/>
      <c r="I70" s="798"/>
      <c r="J70" s="575"/>
      <c r="K70" s="345"/>
      <c r="X70" s="814">
        <v>0</v>
      </c>
    </row>
    <row s="2774" customFormat="1" customHeight="1" ht="22.5" hidden="1">
      <c r="A71" s="2448"/>
      <c r="B71" s="567"/>
      <c r="D71" s="721" t="s">
        <v>90</v>
      </c>
      <c r="E71" s="722" t="s">
        <v>907</v>
      </c>
      <c r="F71" s="716" t="s">
        <v>867</v>
      </c>
      <c r="G71" s="613"/>
      <c r="H71" s="1086"/>
      <c r="I71" s="613"/>
      <c r="J71" s="1086"/>
      <c r="K71" s="358"/>
      <c r="X71" s="814">
        <v>0</v>
      </c>
    </row>
    <row s="2774" customFormat="1" customHeight="1" ht="56.25" hidden="1">
      <c r="A72" s="2448"/>
      <c r="B72" s="567"/>
      <c r="D72" s="721" t="s">
        <v>91</v>
      </c>
      <c r="E72" s="722" t="s">
        <v>908</v>
      </c>
      <c r="F72" s="777" t="s">
        <v>563</v>
      </c>
      <c r="G72" s="798"/>
      <c r="H72" s="1079"/>
      <c r="I72" s="798"/>
      <c r="J72" s="1079"/>
      <c r="K72" s="358"/>
      <c r="X72" s="814">
        <v>0</v>
      </c>
    </row>
    <row s="2774" customFormat="1" customHeight="1" ht="33.75" hidden="1">
      <c r="A73" s="2448"/>
      <c r="B73" s="567"/>
      <c r="D73" s="721" t="s">
        <v>112</v>
      </c>
      <c r="E73" s="722" t="s">
        <v>909</v>
      </c>
      <c r="F73" s="782" t="s">
        <v>825</v>
      </c>
      <c r="G73" s="724"/>
      <c r="H73" s="1079"/>
      <c r="I73" s="724"/>
      <c r="J73" s="1079"/>
      <c r="K73" s="345"/>
      <c r="X73" s="814">
        <v>0</v>
      </c>
    </row>
    <row s="2774" customFormat="1" customHeight="1" ht="22.5" hidden="1">
      <c r="A74" s="2448"/>
      <c r="B74" s="567" t="s">
        <v>593</v>
      </c>
      <c r="D74" s="721" t="s">
        <v>92</v>
      </c>
      <c r="E74" s="722" t="s">
        <v>910</v>
      </c>
      <c r="F74" s="782" t="s">
        <v>312</v>
      </c>
      <c r="G74" s="438"/>
      <c r="H74" s="1079"/>
      <c r="I74" s="438"/>
      <c r="J74" s="1079"/>
      <c r="K74" s="345" t="s">
        <v>636</v>
      </c>
      <c r="X74" s="814">
        <v>0</v>
      </c>
    </row>
    <row s="2774" customFormat="1" customHeight="1" ht="45" hidden="1">
      <c r="A75" s="2448"/>
      <c r="B75" s="567" t="s">
        <v>593</v>
      </c>
      <c r="D75" s="721" t="s">
        <v>657</v>
      </c>
      <c r="E75" s="723" t="s">
        <v>911</v>
      </c>
      <c r="F75" s="777" t="s">
        <v>312</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111</v>
      </c>
      <c r="E78" s="722" t="s">
        <v>915</v>
      </c>
      <c r="F78" s="777" t="s">
        <v>815</v>
      </c>
      <c r="G78" s="780"/>
      <c r="H78" s="1079"/>
      <c r="I78" s="780"/>
      <c r="J78" s="1079"/>
      <c r="K78" s="345" t="s">
        <v>916</v>
      </c>
      <c r="X78" s="814">
        <v>0</v>
      </c>
    </row>
    <row s="2774" customFormat="1" customHeight="1" ht="22.5" hidden="1">
      <c r="A79" s="2448"/>
      <c r="B79" s="567"/>
      <c r="D79" s="721" t="s">
        <v>90</v>
      </c>
      <c r="E79" s="778" t="s">
        <v>917</v>
      </c>
      <c r="F79" s="716" t="s">
        <v>864</v>
      </c>
      <c r="G79" s="780"/>
      <c r="H79" s="1079"/>
      <c r="I79" s="780"/>
      <c r="J79" s="1079"/>
      <c r="K79" s="345" t="s">
        <v>918</v>
      </c>
      <c r="X79" s="814">
        <v>0</v>
      </c>
    </row>
    <row s="2774" customFormat="1" customHeight="1" ht="11.25" hidden="1">
      <c r="A80" s="2448"/>
      <c r="B80" s="567"/>
      <c r="D80" s="721" t="s">
        <v>330</v>
      </c>
      <c r="E80" s="779" t="s">
        <v>919</v>
      </c>
      <c r="F80" s="716" t="s">
        <v>864</v>
      </c>
      <c r="G80" s="780"/>
      <c r="H80" s="1079"/>
      <c r="I80" s="780"/>
      <c r="J80" s="1079"/>
      <c r="K80" s="345"/>
      <c r="X80" s="814">
        <v>0</v>
      </c>
    </row>
    <row s="2774" customFormat="1" customHeight="1" ht="11.25" hidden="1">
      <c r="A81" s="2448"/>
      <c r="B81" s="567"/>
      <c r="D81" s="721" t="s">
        <v>338</v>
      </c>
      <c r="E81" s="779" t="s">
        <v>920</v>
      </c>
      <c r="F81" s="716" t="s">
        <v>864</v>
      </c>
      <c r="G81" s="780"/>
      <c r="H81" s="1079"/>
      <c r="I81" s="780"/>
      <c r="J81" s="1079"/>
      <c r="K81" s="345"/>
      <c r="X81" s="814">
        <v>0</v>
      </c>
    </row>
    <row s="2774" customFormat="1" customHeight="1" ht="11.25" hidden="1">
      <c r="A82" s="2448"/>
      <c r="B82" s="567"/>
      <c r="D82" s="721" t="s">
        <v>340</v>
      </c>
      <c r="E82" s="779" t="s">
        <v>921</v>
      </c>
      <c r="F82" s="716" t="s">
        <v>864</v>
      </c>
      <c r="G82" s="780"/>
      <c r="H82" s="1079"/>
      <c r="I82" s="780"/>
      <c r="J82" s="1079"/>
      <c r="K82" s="345"/>
      <c r="X82" s="814">
        <v>0</v>
      </c>
    </row>
    <row s="2774" customFormat="1" customHeight="1" ht="11.25" hidden="1">
      <c r="A83" s="2448"/>
      <c r="B83" s="567"/>
      <c r="D83" s="721" t="s">
        <v>342</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91</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112</v>
      </c>
      <c r="E95" s="722" t="s">
        <v>933</v>
      </c>
      <c r="F95" s="781" t="s">
        <v>563</v>
      </c>
      <c r="G95" s="783"/>
      <c r="H95" s="1079"/>
      <c r="I95" s="783"/>
      <c r="J95" s="1079"/>
      <c r="K95" s="345" t="s">
        <v>934</v>
      </c>
      <c r="X95" s="814">
        <v>0</v>
      </c>
    </row>
    <row s="2774" customFormat="1" customHeight="1" ht="33.75" hidden="1">
      <c r="A96" s="2448"/>
      <c r="B96" s="567"/>
      <c r="D96" s="721" t="s">
        <v>92</v>
      </c>
      <c r="E96" s="722" t="s">
        <v>935</v>
      </c>
      <c r="F96" s="782" t="s">
        <v>825</v>
      </c>
      <c r="G96" s="784"/>
      <c r="H96" s="1079"/>
      <c r="I96" s="784"/>
      <c r="J96" s="1079"/>
      <c r="K96" s="345"/>
      <c r="X96" s="814">
        <v>0</v>
      </c>
    </row>
    <row s="2774" customFormat="1" customHeight="1" ht="22.5" hidden="1">
      <c r="A97" s="2448"/>
      <c r="B97" s="567" t="s">
        <v>593</v>
      </c>
      <c r="D97" s="721" t="s">
        <v>93</v>
      </c>
      <c r="E97" s="722" t="s">
        <v>936</v>
      </c>
      <c r="F97" s="782" t="s">
        <v>312</v>
      </c>
      <c r="G97" s="441"/>
      <c r="H97" s="1079"/>
      <c r="I97" s="441"/>
      <c r="J97" s="1079"/>
      <c r="K97" s="345" t="s">
        <v>636</v>
      </c>
      <c r="X97" s="814">
        <v>0</v>
      </c>
    </row>
    <row s="2774" customFormat="1" customHeight="1" ht="45" hidden="1">
      <c r="A98" s="2448"/>
      <c r="B98" s="567" t="s">
        <v>593</v>
      </c>
      <c r="D98" s="721" t="s">
        <v>937</v>
      </c>
      <c r="E98" s="723" t="s">
        <v>938</v>
      </c>
      <c r="F98" s="777" t="s">
        <v>312</v>
      </c>
      <c r="G98" s="441"/>
      <c r="H98" s="1079"/>
      <c r="I98" s="441"/>
      <c r="J98" s="1079"/>
      <c r="K98" s="345" t="s">
        <v>636</v>
      </c>
      <c r="X98" s="814">
        <v>0</v>
      </c>
    </row>
    <row s="2774" customFormat="1" customHeight="1" ht="95.25" hidden="1">
      <c r="A99" s="2448"/>
      <c r="B99" s="567" t="s">
        <v>593</v>
      </c>
      <c r="D99" s="721" t="s">
        <v>113</v>
      </c>
      <c r="E99" s="722" t="s">
        <v>939</v>
      </c>
      <c r="F99" s="777" t="s">
        <v>312</v>
      </c>
      <c r="G99" s="441"/>
      <c r="H99" s="1079"/>
      <c r="I99" s="441"/>
      <c r="J99" s="1079"/>
      <c r="K99" s="345" t="s">
        <v>636</v>
      </c>
      <c r="X99" s="814">
        <v>0</v>
      </c>
    </row>
    <row s="2774" customFormat="1" customHeight="1" ht="22.5" hidden="1">
      <c r="A100" s="2448"/>
      <c r="B100" s="567" t="s">
        <v>593</v>
      </c>
      <c r="D100" s="721" t="s">
        <v>149</v>
      </c>
      <c r="E100" s="722" t="s">
        <v>940</v>
      </c>
      <c r="F100" s="777" t="s">
        <v>312</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1A68D-AEF2-63C4-8367-74227E871FC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27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694</v>
      </c>
      <c r="D3" s="745" t="str">
        <f>B3&amp;".1"</f>
        <v>.1</v>
      </c>
      <c r="E3" s="746" t="s">
        <v>941</v>
      </c>
      <c r="F3" s="747" t="s">
        <v>312</v>
      </c>
      <c r="G3" s="742"/>
      <c r="H3" s="457"/>
      <c r="I3" s="742"/>
      <c r="J3" s="457"/>
      <c r="K3" s="345" t="s">
        <v>942</v>
      </c>
      <c r="V3" s="561">
        <v>0</v>
      </c>
    </row>
    <row customHeight="1" ht="15" hidden="1">
      <c r="A4" s="561"/>
      <c r="B4" s="2453"/>
      <c r="C4" s="2454"/>
      <c r="D4" s="745" t="str">
        <f>B3&amp;".2"</f>
        <v>.2</v>
      </c>
      <c r="E4" s="746" t="s">
        <v>943</v>
      </c>
      <c r="F4" s="747" t="s">
        <v>312</v>
      </c>
      <c r="G4" s="1794" t="s">
        <v>28</v>
      </c>
      <c r="H4" s="457"/>
      <c r="I4" s="1794" t="s">
        <v>28</v>
      </c>
      <c r="J4" s="457"/>
      <c r="K4" s="345" t="s">
        <v>944</v>
      </c>
      <c r="V4" s="561">
        <v>0</v>
      </c>
    </row>
    <row s="2849" customFormat="1" customHeight="1" ht="15" hidden="1">
      <c r="C5" s="728"/>
      <c r="U5" s="476"/>
      <c r="V5" s="473">
        <v>0</v>
      </c>
    </row>
    <row customHeight="1" ht="22.5" hidden="1">
      <c r="A6" s="561"/>
      <c r="B6" s="2453"/>
      <c r="C6" s="2454" t="s">
        <v>694</v>
      </c>
      <c r="D6" s="745" t="str">
        <f>B6&amp;".1"</f>
        <v>.1</v>
      </c>
      <c r="E6" s="746" t="s">
        <v>945</v>
      </c>
      <c r="F6" s="747" t="s">
        <v>312</v>
      </c>
      <c r="G6" s="742"/>
      <c r="H6" s="457"/>
      <c r="I6" s="742"/>
      <c r="J6" s="457"/>
      <c r="K6" s="345" t="s">
        <v>946</v>
      </c>
      <c r="V6" s="561">
        <v>0</v>
      </c>
    </row>
    <row customHeight="1" ht="15" hidden="1">
      <c r="A7" s="561"/>
      <c r="B7" s="2453"/>
      <c r="C7" s="2454"/>
      <c r="D7" s="745" t="str">
        <f>B6&amp;".2"</f>
        <v>.2</v>
      </c>
      <c r="E7" s="746" t="s">
        <v>943</v>
      </c>
      <c r="F7" s="747" t="s">
        <v>312</v>
      </c>
      <c r="G7" s="1794" t="s">
        <v>28</v>
      </c>
      <c r="H7" s="457"/>
      <c r="I7" s="1794" t="s">
        <v>28</v>
      </c>
      <c r="J7" s="457"/>
      <c r="K7" s="345" t="s">
        <v>944</v>
      </c>
      <c r="V7" s="561">
        <v>0</v>
      </c>
    </row>
    <row s="2849" customFormat="1" customHeight="1" ht="15" hidden="1">
      <c r="C8" s="728"/>
      <c r="U8" s="476"/>
      <c r="V8" s="473">
        <v>0</v>
      </c>
    </row>
    <row customHeight="1" ht="22.5" hidden="1">
      <c r="A9" s="561"/>
      <c r="B9" s="2453"/>
      <c r="C9" s="2454" t="s">
        <v>694</v>
      </c>
      <c r="D9" s="745" t="str">
        <f>B9&amp;".1"</f>
        <v>.1</v>
      </c>
      <c r="E9" s="746" t="s">
        <v>947</v>
      </c>
      <c r="F9" s="747" t="s">
        <v>312</v>
      </c>
      <c r="G9" s="753" t="s">
        <v>28</v>
      </c>
      <c r="H9" s="457" t="s">
        <v>28</v>
      </c>
      <c r="I9" s="753" t="s">
        <v>28</v>
      </c>
      <c r="J9" s="457" t="s">
        <v>28</v>
      </c>
      <c r="K9" s="345"/>
      <c r="V9" s="561">
        <v>0</v>
      </c>
    </row>
    <row customHeight="1" ht="15" hidden="1">
      <c r="A10" s="561"/>
      <c r="B10" s="2453"/>
      <c r="C10" s="2454"/>
      <c r="D10" s="745" t="str">
        <f>B9&amp;".2"</f>
        <v>.2</v>
      </c>
      <c r="E10" s="746" t="s">
        <v>948</v>
      </c>
      <c r="F10" s="747" t="s">
        <v>312</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312</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694</v>
      </c>
      <c r="D13" s="745" t="str">
        <f>B13&amp;".1"</f>
        <v>.1</v>
      </c>
      <c r="E13" s="746" t="s">
        <v>952</v>
      </c>
      <c r="F13" s="747" t="s">
        <v>312</v>
      </c>
      <c r="G13" s="753" t="s">
        <v>28</v>
      </c>
      <c r="H13" s="457" t="s">
        <v>28</v>
      </c>
      <c r="I13" s="753" t="s">
        <v>28</v>
      </c>
      <c r="J13" s="457" t="s">
        <v>28</v>
      </c>
      <c r="K13" s="345" t="s">
        <v>953</v>
      </c>
      <c r="V13" s="561">
        <v>0</v>
      </c>
    </row>
    <row customHeight="1" ht="15" hidden="1">
      <c r="B14" s="2453"/>
      <c r="C14" s="2454"/>
      <c r="D14" s="745" t="str">
        <f>B13&amp;".2"</f>
        <v>.2</v>
      </c>
      <c r="E14" s="746" t="s">
        <v>954</v>
      </c>
      <c r="F14" s="747" t="s">
        <v>312</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"Аэропорт Мурманск"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88</v>
      </c>
      <c r="E30" s="816" t="s">
        <v>308</v>
      </c>
      <c r="F30" s="816" t="s">
        <v>571</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312</v>
      </c>
      <c r="G32" s="869" t="s">
        <v>312</v>
      </c>
      <c r="H32" s="869" t="s">
        <v>312</v>
      </c>
      <c r="I32" s="747" t="s">
        <v>312</v>
      </c>
      <c r="J32" s="747" t="s">
        <v>312</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958</v>
      </c>
      <c r="F34" s="876" t="s">
        <v>312</v>
      </c>
      <c r="G34" s="876" t="s">
        <v>312</v>
      </c>
      <c r="H34" s="876" t="s">
        <v>312</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312</v>
      </c>
      <c r="G36" s="870" t="s">
        <v>962</v>
      </c>
      <c r="H36" s="869" t="s">
        <v>312</v>
      </c>
      <c r="I36" s="580" t="s">
        <v>962</v>
      </c>
      <c r="J36" s="747" t="s">
        <v>312</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312</v>
      </c>
      <c r="G38" s="870" t="s">
        <v>962</v>
      </c>
      <c r="H38" s="871" t="s">
        <v>312</v>
      </c>
      <c r="I38" s="580" t="s">
        <v>962</v>
      </c>
      <c r="J38" s="577" t="s">
        <v>312</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5BDB3-5CAA-2739-AEDF-C823A7BE029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0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"Аэропорт Мурманск"</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89</v>
      </c>
      <c r="R10" s="971" t="s">
        <v>983</v>
      </c>
      <c r="S10" s="971" t="s">
        <v>984</v>
      </c>
      <c r="T10" s="972" t="s">
        <v>985</v>
      </c>
      <c r="U10" s="971" t="s">
        <v>89</v>
      </c>
      <c r="V10" s="971" t="s">
        <v>986</v>
      </c>
      <c r="W10" s="971" t="s">
        <v>984</v>
      </c>
      <c r="X10" s="972" t="s">
        <v>985</v>
      </c>
      <c r="Y10" s="357" t="s">
        <v>987</v>
      </c>
      <c r="Z10" s="2157" t="s">
        <v>88</v>
      </c>
      <c r="AA10" s="2159"/>
      <c r="AB10" s="1105" t="s">
        <v>988</v>
      </c>
      <c r="AE10" s="814">
        <v>41</v>
      </c>
    </row>
    <row s="2850"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7314-8E0F-AEA6-8C82-74E60692CA5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0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"Аэропорт Мурманск"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1012</v>
      </c>
      <c r="K12" s="2183"/>
      <c r="L12" s="2288"/>
      <c r="M12" s="2288"/>
      <c r="N12" s="2183"/>
      <c r="O12" s="2183"/>
      <c r="P12" s="2474"/>
      <c r="Q12" s="2474"/>
      <c r="R12" s="2474"/>
      <c r="S12" s="1190" t="s">
        <v>86</v>
      </c>
      <c r="T12" s="1190" t="s">
        <v>87</v>
      </c>
      <c r="U12" s="1190" t="s">
        <v>85</v>
      </c>
      <c r="V12" s="1190" t="s">
        <v>1013</v>
      </c>
      <c r="W12" s="1190" t="s">
        <v>85</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D1072-15C8-950D-79AC-1E9BEFC025D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0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"Аэропорт Мурманск"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313</v>
      </c>
      <c r="G30" s="1293" t="s">
        <v>1053</v>
      </c>
      <c r="H30" s="1292">
        <f>SUM(I30:J30)</f>
        <v>0</v>
      </c>
      <c r="I30" s="1291"/>
      <c r="J30" s="1281"/>
      <c r="K30" s="1290"/>
      <c r="W30" s="1211">
        <v>11</v>
      </c>
    </row>
    <row customHeight="1" ht="11.549999999999999">
      <c r="F31" s="1286" t="s">
        <v>316</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330</v>
      </c>
      <c r="G33" s="1293" t="s">
        <v>1056</v>
      </c>
      <c r="H33" s="1292">
        <f>SUM(I33:J33)</f>
        <v>0</v>
      </c>
      <c r="I33" s="1291"/>
      <c r="J33" s="1281"/>
      <c r="K33" s="1290"/>
      <c r="W33" s="1211">
        <v>46</v>
      </c>
    </row>
    <row customHeight="1" ht="11.549999999999999">
      <c r="F34" s="1286" t="s">
        <v>338</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313</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316</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C0B2D-0467-E3DC-006C-C8E824B230B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00" width="4.7109375" hidden="1" customWidth="1"/>
    <col min="2" max="2" style="4503" width="4.7109375" hidden="1" customWidth="1"/>
    <col min="3" max="4" style="4500" width="4.7109375" hidden="1" customWidth="1"/>
    <col min="5" max="5" style="4500" width="3.00390625" customWidth="1"/>
    <col min="6" max="6" style="4500" width="6.00390625" customWidth="1"/>
    <col min="7" max="7" style="4500" width="18.00390625" customWidth="1"/>
    <col min="8" max="8" style="4500" width="27.00390625" customWidth="1"/>
    <col min="9" max="9" style="4500" width="18.00390625" customWidth="1"/>
    <col min="10" max="14" style="4500" width="0.8515625" hidden="1" customWidth="1"/>
    <col min="15" max="28" style="4500" width="21.7109375" customWidth="1"/>
    <col min="29" max="71" style="4500" width="0.8515625" customWidth="1"/>
    <col min="72" max="79" style="4500" width="21.7109375" hidden="1" customWidth="1"/>
    <col min="80" max="81" style="4500" width="29.140625" hidden="1" customWidth="1"/>
    <col min="82" max="89" style="4500" width="21.7109375" hidden="1" customWidth="1"/>
    <col min="90" max="102" style="4500" width="0.7109375" hidden="1" customWidth="1"/>
    <col min="103" max="114" style="4500" width="21.7109375" hidden="1" customWidth="1"/>
    <col min="115" max="178" style="4500" width="0.7109375" hidden="1" customWidth="1"/>
    <col min="179" max="179" style="4500" width="0.140625" customWidth="1"/>
    <col min="180" max="184" style="4500" width="8.00390625" customWidth="1"/>
    <col min="185" max="185" style="4500" width="9.140625" hidden="1"/>
  </cols>
  <sheetData>
    <row s="4435" customFormat="1" customHeight="1" ht="12" hidden="1">
      <c r="B1" s="979"/>
      <c r="C1" s="980"/>
      <c r="D1" s="980"/>
      <c r="GC1" s="978" t="s">
        <v>14</v>
      </c>
    </row>
    <row s="443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3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4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АО "Аэропорт Мурманск"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5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50"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5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50"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3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3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35"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3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35" customFormat="1" customHeight="1" ht="12.75">
      <c r="A22" s="997"/>
      <c r="B22" s="997"/>
      <c r="C22" s="997"/>
      <c r="D22" s="997"/>
      <c r="E22" s="997"/>
      <c r="FX22" s="997"/>
      <c r="FY22" s="997"/>
      <c r="FZ22" s="997"/>
      <c r="GA22" s="997"/>
      <c r="GB22" s="997"/>
      <c r="GC22" s="978">
        <v>12</v>
      </c>
    </row>
    <row s="450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6FA52-79C5-45E4-8FBF-E17ED0F7CE1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271" width="10.00390625" customWidth="1"/>
    <col min="19" max="19" style="2774" width="10.57421875" hidden="1"/>
  </cols>
  <sheetData>
    <row s="2849" customFormat="1" customHeight="1" ht="15" hidden="1">
      <c r="C1" s="728"/>
      <c r="H1" s="473">
        <v>4</v>
      </c>
      <c r="R1" s="476"/>
      <c r="S1" s="473" t="s">
        <v>14</v>
      </c>
    </row>
    <row customHeight="1" ht="22.5" hidden="1">
      <c r="C2" s="1984" t="s">
        <v>694</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"Аэропорт Мурманск"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88</v>
      </c>
      <c r="E13" s="816" t="s">
        <v>308</v>
      </c>
      <c r="F13" s="816" t="s">
        <v>571</v>
      </c>
      <c r="G13" s="864" t="s">
        <v>309</v>
      </c>
      <c r="H13" s="810" t="s">
        <v>309</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8768A-8456-C029-5BAC-CA7D099840F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8" width="9.140625" hidden="1" customWidth="1"/>
    <col min="2" max="2" style="2849" width="9.140625" hidden="1" customWidth="1"/>
    <col min="3" max="3" style="3665"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"Аэропорт Мурманск"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88</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312</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111</v>
      </c>
      <c r="E23" s="253" t="s">
        <v>1128</v>
      </c>
      <c r="F23" s="1726" t="s">
        <v>312</v>
      </c>
      <c r="G23" s="401"/>
      <c r="I23" s="1680"/>
      <c r="J23" s="1680"/>
      <c r="Q23" s="1687">
        <v>0</v>
      </c>
    </row>
    <row s="2774" customFormat="1" customHeight="1" ht="14.25" hidden="1">
      <c r="A24" s="399"/>
      <c r="B24" s="1216"/>
      <c r="C24" s="432"/>
      <c r="D24" s="1729" t="s">
        <v>714</v>
      </c>
      <c r="E24" s="1728" t="s">
        <v>1129</v>
      </c>
      <c r="F24" s="1726" t="s">
        <v>312</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19D2-1E37-A82C-874C-2279854EBBF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6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694</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694</v>
      </c>
      <c r="D4" s="1729"/>
      <c r="E4" s="261" t="s">
        <v>1132</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694</v>
      </c>
      <c r="D6" s="1729"/>
      <c r="E6" s="262" t="s">
        <v>1133</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694</v>
      </c>
      <c r="D8" s="1729"/>
      <c r="E8" s="262" t="s">
        <v>1134</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694</v>
      </c>
      <c r="D10" s="1729"/>
      <c r="E10" s="262" t="s">
        <v>1135</v>
      </c>
      <c r="F10" s="1726"/>
      <c r="G10" s="1730"/>
      <c r="H10" s="1726" t="s">
        <v>312</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"Аэропорт Мурманск"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88</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312</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330</v>
      </c>
      <c r="E26" s="255"/>
      <c r="F26" s="254"/>
      <c r="G26" s="254" t="s">
        <v>312</v>
      </c>
      <c r="H26" s="269"/>
      <c r="I26" s="2225" t="s">
        <v>1142</v>
      </c>
      <c r="M26" s="139">
        <v>14</v>
      </c>
    </row>
    <row customHeight="1" ht="15.75">
      <c r="A27" s="1739" t="s">
        <v>110</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c r="H29" s="254" t="s">
        <v>312</v>
      </c>
      <c r="I29" s="2225" t="s">
        <v>1143</v>
      </c>
      <c r="M29" s="139">
        <v>20</v>
      </c>
    </row>
    <row customHeight="1" ht="15.75">
      <c r="A30" s="1739" t="s">
        <v>111</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312</v>
      </c>
      <c r="I33" s="2225" t="s">
        <v>1145</v>
      </c>
      <c r="M33" s="139">
        <v>14</v>
      </c>
    </row>
    <row customHeight="1" ht="15.75">
      <c r="A34" s="1739" t="s">
        <v>90</v>
      </c>
      <c r="C34" s="152"/>
      <c r="D34" s="165"/>
      <c r="E34" s="260" t="s">
        <v>328</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312</v>
      </c>
      <c r="I36" s="2199" t="s">
        <v>1147</v>
      </c>
      <c r="M36" s="139">
        <v>14</v>
      </c>
    </row>
    <row customHeight="1" ht="15.75">
      <c r="A37" s="1739" t="s">
        <v>91</v>
      </c>
      <c r="C37" s="152"/>
      <c r="D37" s="165"/>
      <c r="E37" s="260" t="s">
        <v>328</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c r="H39" s="254" t="s">
        <v>312</v>
      </c>
      <c r="I39" s="2225" t="s">
        <v>1148</v>
      </c>
      <c r="L39" s="211" t="s">
        <v>1136</v>
      </c>
      <c r="M39" s="139">
        <v>14</v>
      </c>
    </row>
    <row customHeight="1" ht="15.75">
      <c r="A40" s="1739" t="s">
        <v>112</v>
      </c>
      <c r="C40" s="152"/>
      <c r="D40" s="165"/>
      <c r="E40" s="260" t="s">
        <v>328</v>
      </c>
      <c r="F40" s="256"/>
      <c r="G40" s="256"/>
      <c r="H40" s="257"/>
      <c r="I40" s="2227"/>
      <c r="M40" s="139">
        <v>15</v>
      </c>
    </row>
    <row s="4580"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C47B6-3976-F4E1-58D4-3948F5C45C52}"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4583" width="25.140625" hidden="1" customWidth="1"/>
    <col min="3" max="3" style="3374" width="9.140625" hidden="1" customWidth="1"/>
    <col min="4" max="4" style="366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45409.61546296296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б/н</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88</v>
      </c>
      <c r="F20" s="2280" t="s">
        <v>123</v>
      </c>
      <c r="G20" s="2280" t="s">
        <v>124</v>
      </c>
      <c r="H20" s="2442" t="s">
        <v>1152</v>
      </c>
      <c r="I20" s="2443"/>
      <c r="J20" s="2489"/>
      <c r="K20" s="2280" t="s">
        <v>309</v>
      </c>
      <c r="L20" s="2280" t="s">
        <v>396</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c r="A27" s="1836" t="s">
        <v>164</v>
      </c>
      <c r="B27" s="1836" t="s">
        <v>165</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Производство тепловой энергии. Некомбинированная выработка.</v>
      </c>
      <c r="H27" s="1918"/>
      <c r="I27" s="4613">
        <v>45658</v>
      </c>
      <c r="J27" s="4614">
        <v>46022</v>
      </c>
      <c r="K27" s="1921" t="s">
        <v>1156</v>
      </c>
      <c r="L27" s="1918" t="s">
        <v>312</v>
      </c>
      <c r="M27" s="2226"/>
      <c r="N27" s="390"/>
      <c r="O27" s="1680"/>
      <c r="P27" s="1680"/>
      <c r="AH27" s="1687">
        <v>0</v>
      </c>
    </row>
    <row s="2774" customFormat="1" customHeight="1" ht="18.75">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175</v>
      </c>
      <c r="B30" s="1836" t="s">
        <v>176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181</v>
      </c>
      <c r="B33" s="1836" t="s">
        <v>182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187</v>
      </c>
      <c r="B36" s="1836" t="s">
        <v>188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193</v>
      </c>
      <c r="B39" s="1836" t="s">
        <v>194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199</v>
      </c>
      <c r="B42" s="1836" t="s">
        <v>200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205</v>
      </c>
      <c r="B45" s="1836" t="s">
        <v>206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211</v>
      </c>
      <c r="B48" s="1836" t="s">
        <v>212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617" t="s">
        <v>580</v>
      </c>
      <c r="M85" s="401" t="s">
        <v>1157</v>
      </c>
      <c r="N85" s="390"/>
      <c r="AH85" s="430">
        <v>34</v>
      </c>
    </row>
    <row customHeight="1" ht="19.95">
      <c r="A86" s="1836"/>
      <c r="B86" s="1836"/>
      <c r="D86" s="432"/>
      <c r="E86" s="203" t="s">
        <v>90</v>
      </c>
      <c r="F86" s="2516" t="s">
        <v>1158</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c r="A90" s="1836" t="s">
        <v>164</v>
      </c>
      <c r="B90" s="1836" t="s">
        <v>165</v>
      </c>
      <c r="C90" s="425"/>
      <c r="D90" s="2518"/>
      <c r="E90" s="2260"/>
      <c r="F90" s="2439"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83" t="str">
        <f>INDEX(PT_DIFFERENTIATION_NTAR,MATCH(B90,PT_DIFFERENTIATION_NTAR_ID,0))</f>
        <v>Производство тепловой энергии. Некомбинированная выработка.</v>
      </c>
      <c r="H90" s="1918"/>
      <c r="I90" s="4613">
        <v>45658</v>
      </c>
      <c r="J90" s="4614">
        <v>46022</v>
      </c>
      <c r="K90" s="1834">
        <v>0</v>
      </c>
      <c r="L90" s="1918" t="s">
        <v>312</v>
      </c>
      <c r="M90" s="2227"/>
      <c r="N90" s="390"/>
      <c r="O90" s="1680"/>
      <c r="P90" s="1680"/>
      <c r="AH90" s="1687">
        <v>0</v>
      </c>
    </row>
    <row s="2774" customFormat="1" customHeight="1" ht="18.75">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175</v>
      </c>
      <c r="B93" s="1836" t="s">
        <v>176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181</v>
      </c>
      <c r="B96" s="1836" t="s">
        <v>182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187</v>
      </c>
      <c r="B99" s="1836" t="s">
        <v>188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193</v>
      </c>
      <c r="B102" s="1836" t="s">
        <v>194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199</v>
      </c>
      <c r="B105" s="1836" t="s">
        <v>200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205</v>
      </c>
      <c r="B108" s="1836" t="s">
        <v>206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211</v>
      </c>
      <c r="B111" s="1836" t="s">
        <v>212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c r="A151" s="1836" t="s">
        <v>164</v>
      </c>
      <c r="B151" s="1836" t="s">
        <v>165</v>
      </c>
      <c r="C151" s="425"/>
      <c r="D151" s="2518"/>
      <c r="E151" s="2260"/>
      <c r="F151" s="2439"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83" t="str">
        <f>INDEX(PT_DIFFERENTIATION_NTAR,MATCH(B151,PT_DIFFERENTIATION_NTAR_ID,0))</f>
        <v>Производство тепловой энергии. Некомбинированная выработка.</v>
      </c>
      <c r="H151" s="1918"/>
      <c r="I151" s="4613">
        <v>45658</v>
      </c>
      <c r="J151" s="4614">
        <v>46022</v>
      </c>
      <c r="K151" s="1834">
        <v>0</v>
      </c>
      <c r="L151" s="1918" t="s">
        <v>312</v>
      </c>
      <c r="M151" s="2227"/>
      <c r="N151" s="390"/>
      <c r="O151" s="1680"/>
      <c r="P151" s="1680"/>
      <c r="AH151" s="1687">
        <v>0</v>
      </c>
    </row>
    <row s="2774" customFormat="1" customHeight="1" ht="18.75">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175</v>
      </c>
      <c r="B154" s="1836" t="s">
        <v>176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181</v>
      </c>
      <c r="B157" s="1836" t="s">
        <v>182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187</v>
      </c>
      <c r="B160" s="1836" t="s">
        <v>188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193</v>
      </c>
      <c r="B163" s="1836" t="s">
        <v>194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199</v>
      </c>
      <c r="B166" s="1836" t="s">
        <v>200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205</v>
      </c>
      <c r="B169" s="1836" t="s">
        <v>206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211</v>
      </c>
      <c r="B172" s="1836" t="s">
        <v>212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c r="A212" s="1836" t="s">
        <v>164</v>
      </c>
      <c r="B212" s="1836" t="s">
        <v>165</v>
      </c>
      <c r="C212" s="425"/>
      <c r="D212" s="2518"/>
      <c r="E212" s="2260"/>
      <c r="F212" s="2439"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83" t="str">
        <f>INDEX(PT_DIFFERENTIATION_NTAR,MATCH(B212,PT_DIFFERENTIATION_NTAR_ID,0))</f>
        <v>Производство тепловой энергии. Некомбинированная выработка.</v>
      </c>
      <c r="H212" s="1918"/>
      <c r="I212" s="4613">
        <v>45658</v>
      </c>
      <c r="J212" s="4614">
        <v>46022</v>
      </c>
      <c r="K212" s="1834">
        <v>0</v>
      </c>
      <c r="L212" s="1918" t="s">
        <v>312</v>
      </c>
      <c r="M212" s="2227"/>
      <c r="N212" s="390"/>
      <c r="O212" s="1680"/>
      <c r="P212" s="1680"/>
      <c r="AH212" s="1687">
        <v>0</v>
      </c>
    </row>
    <row s="2774" customFormat="1" customHeight="1" ht="18.75">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175</v>
      </c>
      <c r="B215" s="1836" t="s">
        <v>176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181</v>
      </c>
      <c r="B218" s="1836" t="s">
        <v>182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187</v>
      </c>
      <c r="B221" s="1836" t="s">
        <v>188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193</v>
      </c>
      <c r="B224" s="1836" t="s">
        <v>194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199</v>
      </c>
      <c r="B227" s="1836" t="s">
        <v>200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205</v>
      </c>
      <c r="B230" s="1836" t="s">
        <v>206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211</v>
      </c>
      <c r="B233" s="1836" t="s">
        <v>212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c r="A273" s="1836" t="s">
        <v>164</v>
      </c>
      <c r="B273" s="1836" t="s">
        <v>165</v>
      </c>
      <c r="C273" s="425"/>
      <c r="D273" s="2518"/>
      <c r="E273" s="2260"/>
      <c r="F273" s="2439"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83" t="str">
        <f>INDEX(PT_DIFFERENTIATION_NTAR,MATCH(B273,PT_DIFFERENTIATION_NTAR_ID,0))</f>
        <v>Производство тепловой энергии. Некомбинированная выработка.</v>
      </c>
      <c r="H273" s="1918"/>
      <c r="I273" s="4613">
        <v>45658</v>
      </c>
      <c r="J273" s="4614">
        <v>46022</v>
      </c>
      <c r="K273" s="1834">
        <v>0</v>
      </c>
      <c r="L273" s="1918" t="s">
        <v>312</v>
      </c>
      <c r="M273" s="2227"/>
      <c r="N273" s="390"/>
      <c r="O273" s="1680"/>
      <c r="P273" s="1680"/>
      <c r="AH273" s="1687">
        <v>0</v>
      </c>
    </row>
    <row s="2774" customFormat="1" customHeight="1" ht="18.75">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175</v>
      </c>
      <c r="B276" s="1836" t="s">
        <v>176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181</v>
      </c>
      <c r="B279" s="1836" t="s">
        <v>182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187</v>
      </c>
      <c r="B282" s="1836" t="s">
        <v>188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193</v>
      </c>
      <c r="B285" s="1836" t="s">
        <v>194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199</v>
      </c>
      <c r="B288" s="1836" t="s">
        <v>200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205</v>
      </c>
      <c r="B291" s="1836" t="s">
        <v>206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211</v>
      </c>
      <c r="B294" s="1836" t="s">
        <v>212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58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5B681-CD08-78AC-2E3D-8141FEFFC8C2}" mc:Ignorable="x14ac xr xr2 xr3">
  <sheetPr>
    <tabColor theme="6" tint="0.4"/>
  </sheetPr>
  <dimension ref="A1:R17"/>
  <sheetViews>
    <sheetView topLeftCell="A1" showGridLines="0" zoomScale="90" workbookViewId="0">
      <selection activeCell="E16" sqref="E16:H16"/>
    </sheetView>
  </sheetViews>
  <sheetFormatPr defaultColWidth="10.57421875" customHeight="1" defaultRowHeight="14.25"/>
  <cols>
    <col min="1" max="1" style="3668" width="9.140625" hidden="1" customWidth="1"/>
    <col min="2" max="2" style="2849" width="9.140625" hidden="1" customWidth="1"/>
    <col min="3" max="3" style="3665" width="3.00390625" customWidth="1"/>
    <col min="4" max="4" style="2774" width="6.00390625" customWidth="1"/>
    <col min="5" max="5" style="2774" width="53.00390625" customWidth="1"/>
    <col min="6" max="6" style="2774" width="35.00390625" customWidth="1"/>
    <col min="7" max="7" style="2774" width="76.3437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"Аэропорт Мурманск"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88</v>
      </c>
      <c r="E9" s="164" t="s">
        <v>308</v>
      </c>
      <c r="F9" s="164" t="s">
        <v>309</v>
      </c>
      <c r="G9" s="164" t="s">
        <v>396</v>
      </c>
      <c r="H9" s="2445"/>
      <c r="R9" s="430">
        <v>23</v>
      </c>
    </row>
    <row customHeight="1" ht="66.66666666666667">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1160</v>
      </c>
      <c r="G10" s="269" t="s">
        <v>1161</v>
      </c>
      <c r="H10" s="2225" t="s">
        <v>1162</v>
      </c>
      <c r="R10" s="430">
        <v>14</v>
      </c>
    </row>
    <row customHeight="1" ht="45.833333333333336">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1163</v>
      </c>
      <c r="G11" s="269" t="s">
        <v>1164</v>
      </c>
      <c r="H11" s="2226"/>
      <c r="R11" s="430">
        <v>14</v>
      </c>
    </row>
    <row customHeight="1" ht="77.5">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1165</v>
      </c>
      <c r="G12" s="269" t="s">
        <v>1166</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81.66666666666667">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1167</v>
      </c>
      <c r="G13" s="269" t="s">
        <v>1168</v>
      </c>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4AD1F-5B91-14B9-2E11-68CE6DD01EB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27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1169</v>
      </c>
      <c r="E5" s="2293"/>
      <c r="F5" s="2293"/>
      <c r="G5" s="2293"/>
      <c r="H5" s="2293"/>
      <c r="I5" s="2293"/>
      <c r="J5" s="2293"/>
      <c r="V5" s="561">
        <v>63</v>
      </c>
    </row>
    <row customHeight="1" ht="15.75">
      <c r="C6" s="232"/>
      <c r="D6" s="2232" t="str">
        <f>IF(org=0,"Не определено",org)</f>
        <v>АО "Аэропорт Мурманск"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88</v>
      </c>
      <c r="E13" s="863" t="s">
        <v>308</v>
      </c>
      <c r="F13" s="863" t="s">
        <v>571</v>
      </c>
      <c r="G13" s="864" t="s">
        <v>309</v>
      </c>
      <c r="H13" s="863" t="s">
        <v>396</v>
      </c>
      <c r="I13" s="864" t="s">
        <v>309</v>
      </c>
      <c r="J13" s="863" t="s">
        <v>396</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1170</v>
      </c>
      <c r="F17" s="577" t="s">
        <v>312</v>
      </c>
      <c r="G17" s="734"/>
      <c r="H17" s="734"/>
      <c r="I17" s="734"/>
      <c r="J17" s="734"/>
      <c r="K17" s="345" t="s">
        <v>1171</v>
      </c>
      <c r="V17" s="561">
        <v>0</v>
      </c>
    </row>
    <row customHeight="1" ht="48.29999999999999">
      <c r="A18" s="561"/>
      <c r="C18" s="582"/>
      <c r="D18" s="577">
        <v>3</v>
      </c>
      <c r="E18" s="335" t="s">
        <v>820</v>
      </c>
      <c r="F18" s="577" t="s">
        <v>312</v>
      </c>
      <c r="G18" s="865" t="s">
        <v>312</v>
      </c>
      <c r="H18" s="866" t="s">
        <v>312</v>
      </c>
      <c r="I18" s="577" t="s">
        <v>312</v>
      </c>
      <c r="J18" s="634" t="s">
        <v>312</v>
      </c>
      <c r="K18" s="345" t="s">
        <v>1172</v>
      </c>
      <c r="V18" s="561">
        <v>46</v>
      </c>
    </row>
    <row customHeight="1" ht="35.699999999999996">
      <c r="A19" s="561"/>
      <c r="C19" s="582"/>
      <c r="D19" s="595" t="s">
        <v>330</v>
      </c>
      <c r="E19" s="615" t="s">
        <v>822</v>
      </c>
      <c r="F19" s="577" t="s">
        <v>823</v>
      </c>
      <c r="G19" s="873"/>
      <c r="H19" s="162"/>
      <c r="I19" s="873"/>
      <c r="J19" s="874"/>
      <c r="K19" s="735"/>
      <c r="V19" s="561">
        <v>34</v>
      </c>
    </row>
    <row customHeight="1" ht="35.699999999999996">
      <c r="A20" s="561"/>
      <c r="C20" s="582"/>
      <c r="D20" s="1946" t="s">
        <v>338</v>
      </c>
      <c r="E20" s="615" t="s">
        <v>824</v>
      </c>
      <c r="F20" s="577" t="s">
        <v>825</v>
      </c>
      <c r="G20" s="873"/>
      <c r="H20" s="162"/>
      <c r="I20" s="873"/>
      <c r="J20" s="162"/>
      <c r="K20" s="735"/>
      <c r="V20" s="561">
        <v>34</v>
      </c>
    </row>
    <row customHeight="1" ht="48.29999999999999">
      <c r="A21" s="561"/>
      <c r="C21" s="582"/>
      <c r="D21" s="1946" t="s">
        <v>340</v>
      </c>
      <c r="E21" s="615" t="s">
        <v>826</v>
      </c>
      <c r="F21" s="577" t="s">
        <v>576</v>
      </c>
      <c r="G21" s="736"/>
      <c r="H21" s="162"/>
      <c r="I21" s="736"/>
      <c r="J21" s="162"/>
      <c r="K21" s="735"/>
      <c r="V21" s="561">
        <v>46</v>
      </c>
    </row>
    <row customHeight="1" ht="67.5" hidden="1">
      <c r="A22" s="561"/>
      <c r="C22" s="582"/>
      <c r="D22" s="577">
        <v>5</v>
      </c>
      <c r="E22" s="335" t="s">
        <v>1173</v>
      </c>
      <c r="F22" s="577" t="s">
        <v>563</v>
      </c>
      <c r="G22" s="737"/>
      <c r="H22" s="738"/>
      <c r="I22" s="737"/>
      <c r="J22" s="738"/>
      <c r="K22" s="345" t="s">
        <v>1174</v>
      </c>
      <c r="V22" s="561">
        <v>0</v>
      </c>
    </row>
    <row customHeight="1" ht="33.75" hidden="1">
      <c r="C23" s="507"/>
      <c r="D23" s="577">
        <v>6</v>
      </c>
      <c r="E23" s="335" t="s">
        <v>1175</v>
      </c>
      <c r="F23" s="577" t="s">
        <v>1176</v>
      </c>
      <c r="G23" s="737"/>
      <c r="H23" s="737"/>
      <c r="I23" s="737"/>
      <c r="J23" s="737"/>
      <c r="K23" s="345" t="s">
        <v>1177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759CF3-B023-DB77-2C13-BB1C18427D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97" width="32.57421875" customWidth="1"/>
    <col min="2" max="2" style="2910" width="11.00390625" customWidth="1"/>
    <col min="3" max="3" style="2910" width="9.140625"/>
    <col min="4" max="4" style="2910" width="26.57421875" customWidth="1"/>
    <col min="5" max="5" style="4580" width="36.8515625" customWidth="1"/>
    <col min="6" max="6" style="4580" width="23.57421875" customWidth="1"/>
    <col min="7" max="7" style="4580" width="31.421875" customWidth="1"/>
    <col min="8" max="8" style="4580" width="40.8515625" customWidth="1"/>
    <col min="9" max="9" style="4580" width="14.57421875" customWidth="1"/>
    <col min="10" max="10" style="4580" width="26.8515625" customWidth="1"/>
    <col min="11" max="11" style="4580" width="50.00390625" customWidth="1"/>
    <col min="12" max="12" style="4580" width="52.421875" customWidth="1"/>
    <col min="13" max="13" style="4580" width="10.7109375" customWidth="1"/>
    <col min="14" max="14" style="4580" width="55.140625" customWidth="1"/>
    <col min="15" max="15" style="4580" width="31.8515625" customWidth="1"/>
    <col min="16" max="16" style="4580" width="23.8515625" customWidth="1"/>
    <col min="17" max="17" style="4580" width="46.57421875" customWidth="1"/>
    <col min="18" max="18" style="4580" width="24.00390625" customWidth="1"/>
    <col min="19" max="19" style="4580" width="20.57421875" customWidth="1"/>
    <col min="20" max="20" style="4580" width="22.00390625" customWidth="1"/>
    <col min="21" max="22" style="4580" width="26.421875" customWidth="1"/>
    <col min="23" max="23" style="4580" width="8.28125" hidden="1" customWidth="1"/>
    <col min="24" max="24" style="4580" width="59.7109375" customWidth="1"/>
    <col min="25" max="25" style="4580" width="49.140625" customWidth="1"/>
    <col min="26" max="26" style="4580" width="11.140625" customWidth="1"/>
    <col min="27" max="30" style="4580" width="29.00390625" customWidth="1"/>
    <col min="31" max="31" style="4580" width="9.140625"/>
    <col min="32" max="32" style="4580" width="34.7109375" customWidth="1"/>
    <col min="33" max="33" style="4580" width="9.140625"/>
    <col min="34" max="35" style="4580" width="34.421875" customWidth="1"/>
    <col min="36" max="36" style="4580" width="9.140625"/>
    <col min="37" max="37" style="4580" width="24.57421875" customWidth="1"/>
    <col min="38" max="38" style="4580" width="9.140625"/>
    <col min="39" max="39" style="4580" width="26.140625" customWidth="1"/>
    <col min="40" max="40" style="4580" width="1.7109375" customWidth="1"/>
    <col min="41" max="41" style="4580" width="9.140625"/>
    <col min="42" max="43" style="4580" width="47.8515625" customWidth="1"/>
    <col min="44" max="44" style="4580" width="1.7109375" customWidth="1"/>
    <col min="45" max="45" style="4580" width="21.421875" customWidth="1"/>
    <col min="46" max="46" style="4580" width="1.7109375" customWidth="1"/>
    <col min="47" max="47" style="4580" width="31.28125" customWidth="1"/>
    <col min="48" max="48" style="4580" width="1.7109375" customWidth="1"/>
    <col min="49" max="50" style="4580" width="9.140625"/>
    <col min="51" max="51" style="4580" width="3.7109375" customWidth="1"/>
    <col min="52" max="52" style="4580" width="60.8515625" customWidth="1"/>
    <col min="53" max="53" style="4580" width="49.28125" customWidth="1"/>
    <col min="54" max="54" style="4580" width="35.140625" customWidth="1"/>
    <col min="55" max="55" style="4580" width="9.140625"/>
    <col min="56" max="56" style="4580" width="1.7109375" customWidth="1"/>
    <col min="57" max="57" style="4737" width="12.57421875" customWidth="1"/>
    <col min="58" max="58" style="4737" width="14.28125" customWidth="1"/>
    <col min="59" max="59" style="4580"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580" width="9.140625"/>
    <col min="69" max="69" style="4580" width="18.140625" customWidth="1"/>
    <col min="70" max="70" style="4580" width="57.8515625" customWidth="1"/>
    <col min="71" max="71" style="4580" width="1.7109375" customWidth="1"/>
    <col min="72" max="72" style="4580" width="22.57421875" customWidth="1"/>
    <col min="73" max="73" style="4580" width="57.8515625" customWidth="1"/>
    <col min="74" max="74" style="4580" width="1.7109375" customWidth="1"/>
    <col min="75" max="75" style="4580" width="22.57421875" customWidth="1"/>
    <col min="76" max="76" style="4580" width="57.8515625" customWidth="1"/>
    <col min="77" max="77" style="4580" width="1.7109375" customWidth="1"/>
    <col min="78" max="78" style="4580" width="22.57421875" customWidth="1"/>
    <col min="79" max="79" style="4580" width="57.8515625" customWidth="1"/>
    <col min="80" max="81" style="4580" width="9.140625"/>
    <col min="82" max="82" style="4580" width="49.57421875" customWidth="1"/>
  </cols>
  <sheetData>
    <row s="4641" customFormat="1" customHeight="1" ht="11.25">
      <c r="A1" s="1123" t="s">
        <v>1178</v>
      </c>
      <c r="B1" s="1123" t="s">
        <v>1179</v>
      </c>
      <c r="C1" s="1123" t="s">
        <v>1180</v>
      </c>
      <c r="D1" s="1123" t="s">
        <v>1181</v>
      </c>
      <c r="E1" s="1123" t="s">
        <v>1182</v>
      </c>
      <c r="F1" s="1123" t="s">
        <v>1183</v>
      </c>
      <c r="G1" s="1123" t="s">
        <v>1184</v>
      </c>
      <c r="H1" s="1123" t="s">
        <v>1185</v>
      </c>
      <c r="I1" s="1123" t="s">
        <v>1186</v>
      </c>
      <c r="J1" s="1123" t="s">
        <v>1187</v>
      </c>
      <c r="K1" s="1123" t="s">
        <v>1188</v>
      </c>
      <c r="L1" s="1123" t="s">
        <v>1189</v>
      </c>
      <c r="M1" s="1123"/>
      <c r="N1" s="1123" t="s">
        <v>1190</v>
      </c>
      <c r="O1" s="1123" t="s">
        <v>1191</v>
      </c>
      <c r="P1" s="1123" t="s">
        <v>1192</v>
      </c>
      <c r="Q1" s="1123" t="s">
        <v>1193</v>
      </c>
      <c r="R1" s="1123" t="s">
        <v>1194</v>
      </c>
      <c r="S1" s="1123" t="s">
        <v>1195</v>
      </c>
      <c r="T1" s="1123" t="s">
        <v>1196</v>
      </c>
      <c r="U1" s="1123" t="s">
        <v>1197</v>
      </c>
      <c r="V1" s="1123"/>
      <c r="W1" s="853" t="s">
        <v>1198</v>
      </c>
      <c r="X1" s="1123" t="s">
        <v>1199</v>
      </c>
      <c r="Y1" s="1123" t="s">
        <v>1200</v>
      </c>
      <c r="Z1" s="1123"/>
      <c r="AA1" s="1123" t="s">
        <v>1201</v>
      </c>
      <c r="AB1" s="1123"/>
      <c r="AC1" s="1123" t="s">
        <v>1202</v>
      </c>
      <c r="AD1" s="1123"/>
      <c r="AF1" s="1123" t="s">
        <v>1203</v>
      </c>
      <c r="AH1" s="1123" t="s">
        <v>1204</v>
      </c>
      <c r="AI1" s="1123" t="s">
        <v>1205</v>
      </c>
      <c r="AK1" s="1123" t="s">
        <v>1206</v>
      </c>
      <c r="AM1" s="1123" t="s">
        <v>1207</v>
      </c>
      <c r="AP1" s="1123" t="s">
        <v>1208</v>
      </c>
      <c r="AQ1" s="1123" t="s">
        <v>1209</v>
      </c>
      <c r="AS1" s="1123" t="s">
        <v>1210</v>
      </c>
      <c r="AU1" s="1123" t="s">
        <v>1211</v>
      </c>
      <c r="AW1" s="1123" t="s">
        <v>1212</v>
      </c>
      <c r="AX1" s="1123" t="s">
        <v>1213</v>
      </c>
      <c r="AZ1" s="1208" t="s">
        <v>1214</v>
      </c>
      <c r="BB1" s="1123" t="s">
        <v>1215</v>
      </c>
      <c r="BC1" s="1123"/>
      <c r="BE1" s="1123" t="s">
        <v>1216</v>
      </c>
      <c r="BF1" s="1123" t="s">
        <v>1217</v>
      </c>
      <c r="BH1" s="1125" t="s">
        <v>813</v>
      </c>
      <c r="BI1" s="1126"/>
      <c r="BJ1" s="1127" t="s">
        <v>1218</v>
      </c>
      <c r="BK1" s="1126"/>
      <c r="BL1" s="1128" t="s">
        <v>912</v>
      </c>
      <c r="BM1" s="1126"/>
      <c r="BN1" s="1129" t="s">
        <v>1219</v>
      </c>
      <c r="BS1" s="1483"/>
    </row>
    <row customHeight="1" ht="11.25">
      <c r="A2" s="1130" t="s">
        <v>1220</v>
      </c>
      <c r="B2" s="1131">
        <v>2000</v>
      </c>
      <c r="C2" s="1131">
        <v>2022</v>
      </c>
      <c r="D2" s="1131" t="s">
        <v>66</v>
      </c>
      <c r="E2" s="1132" t="s">
        <v>1221</v>
      </c>
      <c r="F2" s="1132" t="s">
        <v>1222</v>
      </c>
      <c r="G2" s="1132" t="s">
        <v>1223</v>
      </c>
      <c r="H2" s="1133" t="s">
        <v>55</v>
      </c>
      <c r="I2" s="1132" t="s">
        <v>110</v>
      </c>
      <c r="J2" s="1132" t="s">
        <v>1224</v>
      </c>
      <c r="K2" s="1134" t="s">
        <v>1225</v>
      </c>
      <c r="L2" s="1135"/>
      <c r="M2" s="1134">
        <v>1</v>
      </c>
      <c r="N2" s="1218" t="s">
        <v>1226</v>
      </c>
      <c r="O2" s="1133" t="s">
        <v>1227</v>
      </c>
      <c r="P2" s="1136" t="s">
        <v>37</v>
      </c>
      <c r="Q2" s="1137" t="s">
        <v>1228</v>
      </c>
      <c r="R2" s="199" t="s">
        <v>1229</v>
      </c>
      <c r="S2" s="199" t="s">
        <v>1230</v>
      </c>
      <c r="T2" s="1138" t="s">
        <v>1231</v>
      </c>
      <c r="U2" s="1135" t="s">
        <v>1232</v>
      </c>
      <c r="V2" s="1139">
        <v>1</v>
      </c>
      <c r="W2" s="1140"/>
      <c r="X2" s="1140" t="s">
        <v>1233</v>
      </c>
      <c r="Y2" s="1131" t="s">
        <v>1234</v>
      </c>
      <c r="Z2" s="1141"/>
      <c r="AA2" s="1131" t="s">
        <v>1235</v>
      </c>
      <c r="AB2" s="1142" t="s">
        <v>1235</v>
      </c>
      <c r="AC2" s="1131" t="s">
        <v>1236</v>
      </c>
      <c r="AD2" s="1142" t="s">
        <v>1236</v>
      </c>
      <c r="AF2" s="1133" t="s">
        <v>1232</v>
      </c>
      <c r="AH2" s="1132" t="s">
        <v>1237</v>
      </c>
      <c r="AI2" s="1132" t="s">
        <v>1237</v>
      </c>
      <c r="AK2" s="1132" t="s">
        <v>1238</v>
      </c>
      <c r="AM2" s="1132" t="s">
        <v>1239</v>
      </c>
      <c r="AP2" s="1143" t="s">
        <v>1233</v>
      </c>
      <c r="AQ2" s="1144" t="s">
        <v>1233</v>
      </c>
      <c r="AS2" s="1131" t="s">
        <v>1240</v>
      </c>
      <c r="AU2" s="1176" t="s">
        <v>1241</v>
      </c>
      <c r="AW2" s="1176" t="s">
        <v>1242</v>
      </c>
      <c r="AX2" s="1176" t="s">
        <v>1242</v>
      </c>
      <c r="AZ2" s="1176" t="s">
        <v>53</v>
      </c>
      <c r="BB2" s="1176" t="s">
        <v>1243</v>
      </c>
      <c r="BC2" s="1176" t="s">
        <v>1244</v>
      </c>
      <c r="BE2" s="1176">
        <v>2000</v>
      </c>
      <c r="BF2" s="1176" t="s">
        <v>1245</v>
      </c>
    </row>
    <row customHeight="1" ht="11.25">
      <c r="A3" s="1130" t="s">
        <v>1246</v>
      </c>
      <c r="B3" s="1131">
        <v>2001</v>
      </c>
      <c r="C3" s="1131">
        <v>2023</v>
      </c>
      <c r="D3" s="1131" t="s">
        <v>19</v>
      </c>
      <c r="E3" s="1132" t="s">
        <v>1247</v>
      </c>
      <c r="F3" s="1132" t="s">
        <v>1248</v>
      </c>
      <c r="G3" s="1132" t="s">
        <v>1249</v>
      </c>
      <c r="H3" s="1133" t="s">
        <v>1250</v>
      </c>
      <c r="I3" s="1132" t="s">
        <v>111</v>
      </c>
      <c r="J3" s="1132" t="s">
        <v>561</v>
      </c>
      <c r="K3" s="1134" t="s">
        <v>1156</v>
      </c>
      <c r="L3" s="1135">
        <f>_xlfn.IFERROR(MATCH(K3,OFFER_METHOD,0),0)</f>
        <v>4</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1234</v>
      </c>
      <c r="Z3" s="1141"/>
      <c r="AA3" s="1131" t="s">
        <v>1260</v>
      </c>
      <c r="AB3" s="1142" t="s">
        <v>1260</v>
      </c>
      <c r="AC3" s="1131" t="s">
        <v>1261</v>
      </c>
      <c r="AD3" s="1142" t="s">
        <v>1261</v>
      </c>
      <c r="AF3" s="1133" t="s">
        <v>1258</v>
      </c>
      <c r="AH3" s="1132" t="s">
        <v>1262</v>
      </c>
      <c r="AI3" s="1132" t="s">
        <v>1263</v>
      </c>
      <c r="AK3" s="1132" t="s">
        <v>1264</v>
      </c>
      <c r="AM3" s="1132" t="s">
        <v>1265</v>
      </c>
      <c r="AP3" s="1143" t="s">
        <v>161</v>
      </c>
      <c r="AQ3" s="1144" t="s">
        <v>161</v>
      </c>
      <c r="AS3" s="1131" t="s">
        <v>1266</v>
      </c>
      <c r="AU3" s="1176" t="s">
        <v>1267</v>
      </c>
      <c r="AW3" s="1176" t="s">
        <v>1268</v>
      </c>
      <c r="AX3" s="1176" t="s">
        <v>1268</v>
      </c>
      <c r="AZ3" s="1176" t="s">
        <v>1269</v>
      </c>
      <c r="BB3" s="1176" t="s">
        <v>1270</v>
      </c>
      <c r="BC3" s="1176" t="s">
        <v>1244</v>
      </c>
      <c r="BE3" s="1176">
        <v>2001</v>
      </c>
      <c r="BF3" s="1176" t="s">
        <v>1271</v>
      </c>
      <c r="BH3" s="1123" t="s">
        <v>1272</v>
      </c>
      <c r="BJ3" s="1123" t="s">
        <v>1273</v>
      </c>
      <c r="BL3" s="1123" t="s">
        <v>1274</v>
      </c>
      <c r="BN3" s="1123" t="s">
        <v>1275</v>
      </c>
      <c r="BR3" s="1123" t="s">
        <v>1276</v>
      </c>
      <c r="BS3" s="1484"/>
      <c r="BT3" s="1126"/>
      <c r="BU3" s="1123" t="s">
        <v>1277</v>
      </c>
      <c r="BV3" s="1126"/>
      <c r="BW3" s="1746"/>
      <c r="BX3" s="1748" t="s">
        <v>1278</v>
      </c>
      <c r="CA3" s="1123" t="s">
        <v>1279</v>
      </c>
    </row>
    <row customHeight="1" ht="11.25">
      <c r="A4" s="1130" t="s">
        <v>1280</v>
      </c>
      <c r="B4" s="1131">
        <v>2002</v>
      </c>
      <c r="C4" s="1131">
        <v>2024</v>
      </c>
      <c r="E4" s="1132" t="s">
        <v>1281</v>
      </c>
      <c r="F4" s="1132" t="s">
        <v>1282</v>
      </c>
      <c r="H4" s="1133" t="s">
        <v>1283</v>
      </c>
      <c r="I4" s="1132" t="s">
        <v>90</v>
      </c>
      <c r="J4" s="1132" t="s">
        <v>1284</v>
      </c>
      <c r="K4" s="1134" t="s">
        <v>1285</v>
      </c>
      <c r="L4" s="1135">
        <f>_xlfn.IFERROR(MATCH(K4,OFFER_METHOD,0),0)</f>
        <v>0</v>
      </c>
      <c r="M4" s="1134">
        <v>3</v>
      </c>
      <c r="N4" s="1218" t="s">
        <v>1286</v>
      </c>
      <c r="O4" s="1132" t="s">
        <v>1287</v>
      </c>
      <c r="Q4" s="1137" t="s">
        <v>452</v>
      </c>
      <c r="R4" s="199" t="s">
        <v>1288</v>
      </c>
      <c r="S4" s="199" t="s">
        <v>1289</v>
      </c>
      <c r="T4" s="1138" t="s">
        <v>1290</v>
      </c>
      <c r="U4" s="1135" t="s">
        <v>1291</v>
      </c>
      <c r="V4" s="1139">
        <v>3</v>
      </c>
      <c r="W4" s="1140"/>
      <c r="X4" s="1140" t="s">
        <v>1292</v>
      </c>
      <c r="Y4" s="1131" t="s">
        <v>1234</v>
      </c>
      <c r="Z4" s="1147"/>
      <c r="AC4" s="1131" t="s">
        <v>1293</v>
      </c>
      <c r="AD4" s="1142" t="s">
        <v>1293</v>
      </c>
      <c r="AF4" s="1133" t="s">
        <v>1291</v>
      </c>
      <c r="AH4" s="1133" t="s">
        <v>1294</v>
      </c>
      <c r="AK4" s="1132" t="s">
        <v>1295</v>
      </c>
      <c r="AM4" s="1132" t="s">
        <v>1296</v>
      </c>
      <c r="AP4" s="1143" t="s">
        <v>1259</v>
      </c>
      <c r="AQ4" s="1144" t="s">
        <v>1259</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91</v>
      </c>
      <c r="K5" s="1134" t="s">
        <v>1317</v>
      </c>
      <c r="L5" s="1135">
        <f>_xlfn.IFERROR(MATCH(K5,OFFER_METHOD,0),0)</f>
        <v>0</v>
      </c>
      <c r="M5" s="1134">
        <v>4</v>
      </c>
      <c r="N5" s="1148" t="s">
        <v>1318</v>
      </c>
      <c r="O5" s="1132" t="s">
        <v>1319</v>
      </c>
      <c r="Q5" s="1137" t="s">
        <v>1320</v>
      </c>
      <c r="R5" s="199" t="s">
        <v>453</v>
      </c>
      <c r="T5" s="1133" t="s">
        <v>1321</v>
      </c>
      <c r="U5" s="1135" t="s">
        <v>1322</v>
      </c>
      <c r="V5" s="1139">
        <v>4</v>
      </c>
      <c r="W5" s="1140"/>
      <c r="X5" s="1140" t="s">
        <v>174</v>
      </c>
      <c r="Y5" s="1131" t="s">
        <v>1323</v>
      </c>
      <c r="Z5" s="1147">
        <v>1</v>
      </c>
      <c r="AF5" s="1133" t="s">
        <v>1324</v>
      </c>
      <c r="AH5" s="1132" t="s">
        <v>1325</v>
      </c>
      <c r="AK5" s="1132" t="s">
        <v>1326</v>
      </c>
      <c r="AM5" s="1132" t="s">
        <v>1327</v>
      </c>
      <c r="AP5" s="1143" t="s">
        <v>174</v>
      </c>
      <c r="AQ5" s="1144" t="s">
        <v>174</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1233</v>
      </c>
      <c r="BS5" s="1485"/>
      <c r="BT5" s="1337">
        <v>64236871</v>
      </c>
      <c r="BU5" s="1124" t="s">
        <v>235</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112</v>
      </c>
      <c r="J6" s="1123" t="s">
        <v>1341</v>
      </c>
      <c r="L6" s="1135">
        <f>SUM(kind_of_control_method_filter)</f>
        <v>4</v>
      </c>
      <c r="N6" s="1148" t="s">
        <v>1342</v>
      </c>
      <c r="O6" s="1132" t="s">
        <v>1343</v>
      </c>
      <c r="R6" s="199" t="s">
        <v>1228</v>
      </c>
      <c r="T6" s="1133" t="s">
        <v>1344</v>
      </c>
      <c r="U6" s="1135" t="s">
        <v>1324</v>
      </c>
      <c r="V6" s="1139">
        <v>5</v>
      </c>
      <c r="W6" s="1140"/>
      <c r="X6" s="1131" t="s">
        <v>180</v>
      </c>
      <c r="Y6" s="1131" t="s">
        <v>1345</v>
      </c>
      <c r="Z6" s="1147"/>
      <c r="AA6" s="1150"/>
      <c r="AH6" s="1132" t="s">
        <v>1346</v>
      </c>
      <c r="AK6" s="1132" t="s">
        <v>1347</v>
      </c>
      <c r="AM6" s="1132" t="s">
        <v>1348</v>
      </c>
      <c r="AP6" s="1143" t="s">
        <v>180</v>
      </c>
      <c r="AQ6" s="1144" t="s">
        <v>180</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161</v>
      </c>
      <c r="BS6" s="1486"/>
      <c r="BT6" s="1337">
        <v>64236872</v>
      </c>
      <c r="BU6" s="1124" t="s">
        <v>240</v>
      </c>
      <c r="BV6" s="1126"/>
      <c r="BW6" s="1751">
        <v>4213768</v>
      </c>
      <c r="BX6" s="1749" t="s">
        <v>260</v>
      </c>
      <c r="BZ6" s="1337">
        <v>64237510</v>
      </c>
      <c r="CA6" s="1124" t="s">
        <v>1356</v>
      </c>
    </row>
    <row customHeight="1" ht="11.25">
      <c r="A7" s="1130" t="s">
        <v>1357</v>
      </c>
      <c r="B7" s="1131">
        <v>2005</v>
      </c>
      <c r="E7" s="1132" t="s">
        <v>1358</v>
      </c>
      <c r="F7" s="1149"/>
      <c r="H7" s="1133" t="s">
        <v>1359</v>
      </c>
      <c r="I7" s="1132" t="s">
        <v>92</v>
      </c>
      <c r="J7" s="1132" t="s">
        <v>1360</v>
      </c>
      <c r="N7" s="1152" t="s">
        <v>1361</v>
      </c>
      <c r="O7" s="1132" t="s">
        <v>1362</v>
      </c>
      <c r="U7" s="1135" t="s">
        <v>19</v>
      </c>
      <c r="V7" s="426" t="s">
        <v>92</v>
      </c>
      <c r="W7" s="1140"/>
      <c r="X7" s="1131" t="s">
        <v>186</v>
      </c>
      <c r="Y7" s="1131" t="s">
        <v>1323</v>
      </c>
      <c r="Z7" s="1147"/>
      <c r="AA7" s="1150"/>
      <c r="AH7" s="1132" t="s">
        <v>1363</v>
      </c>
      <c r="AK7" s="1132" t="s">
        <v>1364</v>
      </c>
      <c r="AM7" s="1132" t="s">
        <v>1365</v>
      </c>
      <c r="AP7" s="1143" t="s">
        <v>186</v>
      </c>
      <c r="AQ7" s="1144" t="s">
        <v>186</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1259</v>
      </c>
      <c r="BS7" s="1485"/>
      <c r="BT7" s="1337">
        <v>64236873</v>
      </c>
      <c r="BU7" s="1124" t="s">
        <v>245</v>
      </c>
      <c r="BV7" s="1126"/>
      <c r="BW7" s="1751">
        <v>4213769</v>
      </c>
      <c r="BX7" s="1749" t="s">
        <v>1373</v>
      </c>
      <c r="BZ7" s="1337">
        <v>64237511</v>
      </c>
      <c r="CA7" s="1124" t="s">
        <v>275</v>
      </c>
    </row>
    <row customHeight="1" ht="11.25">
      <c r="A8" s="1130" t="s">
        <v>1374</v>
      </c>
      <c r="B8" s="1131">
        <v>2006</v>
      </c>
      <c r="E8" s="1132" t="s">
        <v>1375</v>
      </c>
      <c r="F8" s="1149"/>
      <c r="H8" s="1133" t="s">
        <v>1376</v>
      </c>
      <c r="I8" s="1132" t="s">
        <v>93</v>
      </c>
      <c r="J8" s="1132" t="s">
        <v>1377</v>
      </c>
      <c r="N8" s="1219" t="s">
        <v>1378</v>
      </c>
      <c r="O8" s="1132" t="s">
        <v>1379</v>
      </c>
      <c r="V8" s="426" t="s">
        <v>93</v>
      </c>
      <c r="W8" s="1140"/>
      <c r="X8" s="1131" t="s">
        <v>192</v>
      </c>
      <c r="Y8" s="1131" t="s">
        <v>1323</v>
      </c>
      <c r="Z8" s="1147"/>
      <c r="AA8" s="1150"/>
      <c r="AK8" s="1132" t="s">
        <v>1380</v>
      </c>
      <c r="AP8" s="1143" t="s">
        <v>192</v>
      </c>
      <c r="AQ8" s="1144" t="s">
        <v>192</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174</v>
      </c>
      <c r="BS8" s="1485"/>
      <c r="BT8" s="1337">
        <v>64236874</v>
      </c>
      <c r="BU8" s="1351" t="s">
        <v>1389</v>
      </c>
      <c r="BV8" s="1126"/>
      <c r="BW8" s="1751">
        <v>4213770</v>
      </c>
      <c r="BX8" s="1752" t="s">
        <v>1390</v>
      </c>
      <c r="BZ8" s="1337">
        <v>64237512</v>
      </c>
      <c r="CA8" s="1124" t="s">
        <v>270</v>
      </c>
    </row>
    <row customHeight="1" ht="11.25">
      <c r="A9" s="1130" t="s">
        <v>1391</v>
      </c>
      <c r="B9" s="1131">
        <v>2007</v>
      </c>
      <c r="E9" s="1132" t="s">
        <v>1392</v>
      </c>
      <c r="F9" s="1149"/>
      <c r="G9" s="1123" t="s">
        <v>1393</v>
      </c>
      <c r="H9" s="1123" t="s">
        <v>1394</v>
      </c>
      <c r="I9" s="1132" t="s">
        <v>113</v>
      </c>
      <c r="O9" s="1132" t="s">
        <v>454</v>
      </c>
      <c r="V9" s="426" t="s">
        <v>113</v>
      </c>
      <c r="W9" s="1140"/>
      <c r="X9" s="1131" t="s">
        <v>198</v>
      </c>
      <c r="Y9" s="1131" t="s">
        <v>1234</v>
      </c>
      <c r="Z9" s="1147">
        <v>1</v>
      </c>
      <c r="AA9" s="1150"/>
      <c r="AK9" s="1132" t="s">
        <v>1395</v>
      </c>
      <c r="AP9" s="1143" t="s">
        <v>1396</v>
      </c>
      <c r="AQ9" s="1144" t="s">
        <v>1396</v>
      </c>
      <c r="AW9" s="1176" t="s">
        <v>1397</v>
      </c>
      <c r="AX9" s="1176" t="s">
        <v>1397</v>
      </c>
      <c r="AZ9" s="1176" t="s">
        <v>1398</v>
      </c>
      <c r="BB9" s="1176" t="s">
        <v>1399</v>
      </c>
      <c r="BC9" s="1176" t="s">
        <v>1332</v>
      </c>
      <c r="BE9" s="1176">
        <v>2007</v>
      </c>
      <c r="BF9" s="1176" t="s">
        <v>1400</v>
      </c>
      <c r="BH9" s="1124" t="s">
        <v>1401</v>
      </c>
      <c r="BJ9" s="1124" t="s">
        <v>1402</v>
      </c>
      <c r="BL9" s="1124" t="s">
        <v>1402</v>
      </c>
      <c r="BN9" s="1124" t="s">
        <v>1403</v>
      </c>
      <c r="BQ9" s="1337">
        <v>4213777</v>
      </c>
      <c r="BR9" s="1124" t="s">
        <v>180</v>
      </c>
      <c r="BS9" s="1485"/>
      <c r="BT9" s="1337">
        <v>64236875</v>
      </c>
      <c r="BU9" s="1124" t="s">
        <v>250</v>
      </c>
      <c r="BV9" s="1126"/>
      <c r="BW9" s="1746"/>
      <c r="BX9" s="1746"/>
    </row>
    <row customHeight="1" ht="11.25">
      <c r="A10" s="1130" t="s">
        <v>1404</v>
      </c>
      <c r="B10" s="1131">
        <v>2008</v>
      </c>
      <c r="E10" s="1132" t="s">
        <v>1405</v>
      </c>
      <c r="F10" s="1149"/>
      <c r="G10" s="1132" t="s">
        <v>1406</v>
      </c>
      <c r="H10" s="1132" t="s">
        <v>1407</v>
      </c>
      <c r="I10" s="1132" t="s">
        <v>149</v>
      </c>
      <c r="J10" s="1123" t="s">
        <v>1408</v>
      </c>
      <c r="K10" s="1123" t="s">
        <v>1409</v>
      </c>
      <c r="O10" s="1132" t="s">
        <v>1410</v>
      </c>
      <c r="V10" s="427" t="s">
        <v>149</v>
      </c>
      <c r="W10" s="1153"/>
      <c r="X10" s="1153" t="s">
        <v>1411</v>
      </c>
      <c r="Y10" s="1154" t="s">
        <v>1412</v>
      </c>
      <c r="Z10" s="1147"/>
      <c r="AP10" s="1143" t="s">
        <v>1411</v>
      </c>
      <c r="AQ10" s="1144" t="s">
        <v>1411</v>
      </c>
      <c r="AW10" s="1176" t="s">
        <v>1413</v>
      </c>
      <c r="AX10" s="1176" t="s">
        <v>1413</v>
      </c>
      <c r="AZ10" s="1176" t="s">
        <v>1414</v>
      </c>
      <c r="BB10" s="1176" t="s">
        <v>1415</v>
      </c>
      <c r="BC10" s="1176" t="s">
        <v>1332</v>
      </c>
      <c r="BE10" s="1176">
        <v>2008</v>
      </c>
      <c r="BF10" s="1176" t="s">
        <v>1416</v>
      </c>
      <c r="BH10" s="1124" t="s">
        <v>1417</v>
      </c>
      <c r="BJ10" s="1124" t="s">
        <v>1418</v>
      </c>
      <c r="BL10" s="1124" t="s">
        <v>1418</v>
      </c>
      <c r="BN10" s="1124" t="s">
        <v>1419</v>
      </c>
      <c r="BQ10" s="1337">
        <v>4213778</v>
      </c>
      <c r="BR10" s="1124" t="s">
        <v>186</v>
      </c>
      <c r="BS10" s="1485"/>
      <c r="BT10" s="1337">
        <v>64236876</v>
      </c>
      <c r="BU10" s="1124" t="s">
        <v>230</v>
      </c>
      <c r="BV10" s="1126"/>
      <c r="BW10" s="1746"/>
      <c r="BX10" s="1746"/>
    </row>
    <row customHeight="1" ht="11.25">
      <c r="A11" s="1130" t="s">
        <v>1420</v>
      </c>
      <c r="B11" s="1131">
        <v>2009</v>
      </c>
      <c r="E11" s="1132" t="s">
        <v>1421</v>
      </c>
      <c r="F11" s="1149"/>
      <c r="G11" s="1132" t="s">
        <v>1422</v>
      </c>
      <c r="H11" s="1132" t="s">
        <v>1423</v>
      </c>
      <c r="I11" s="1132" t="s">
        <v>150</v>
      </c>
      <c r="J11" s="1133" t="s">
        <v>1424</v>
      </c>
      <c r="K11" s="1155" t="s">
        <v>1425</v>
      </c>
      <c r="O11" s="1133" t="s">
        <v>1426</v>
      </c>
      <c r="V11" s="426" t="s">
        <v>150</v>
      </c>
      <c r="W11" s="331"/>
      <c r="X11" s="1140" t="s">
        <v>1396</v>
      </c>
      <c r="Y11" s="1131" t="s">
        <v>1427</v>
      </c>
      <c r="Z11" s="1147"/>
      <c r="AP11" s="1143" t="s">
        <v>198</v>
      </c>
      <c r="AQ11" s="1145" t="s">
        <v>198</v>
      </c>
      <c r="AW11" s="1176" t="s">
        <v>1428</v>
      </c>
      <c r="AX11" s="1176" t="s">
        <v>1428</v>
      </c>
      <c r="AZ11" s="1176" t="s">
        <v>1429</v>
      </c>
      <c r="BB11" s="1176" t="s">
        <v>1430</v>
      </c>
      <c r="BC11" s="1176" t="s">
        <v>1332</v>
      </c>
      <c r="BE11" s="1176">
        <v>2009</v>
      </c>
      <c r="BF11" s="1176" t="s">
        <v>1431</v>
      </c>
      <c r="BH11" s="1124" t="s">
        <v>1432</v>
      </c>
      <c r="BJ11" s="1124" t="s">
        <v>1401</v>
      </c>
      <c r="BL11" s="1124" t="s">
        <v>1401</v>
      </c>
      <c r="BN11" s="1124" t="s">
        <v>1433</v>
      </c>
      <c r="BQ11" s="1337">
        <v>4213780</v>
      </c>
      <c r="BR11" s="1124" t="s">
        <v>192</v>
      </c>
      <c r="BS11" s="1485"/>
      <c r="BW11" s="1746"/>
      <c r="BX11" s="1746"/>
    </row>
    <row customHeight="1" ht="11.25">
      <c r="A12" s="1130" t="s">
        <v>1434</v>
      </c>
      <c r="B12" s="1131">
        <v>2010</v>
      </c>
      <c r="E12" s="1132" t="s">
        <v>1435</v>
      </c>
      <c r="F12" s="1149"/>
      <c r="G12" s="1132" t="s">
        <v>1423</v>
      </c>
      <c r="I12" s="1132" t="s">
        <v>151</v>
      </c>
      <c r="J12" s="1133" t="s">
        <v>1436</v>
      </c>
      <c r="K12" s="1155" t="s">
        <v>1437</v>
      </c>
      <c r="O12" s="1133" t="s">
        <v>1228</v>
      </c>
      <c r="V12" s="426" t="s">
        <v>151</v>
      </c>
      <c r="W12" s="1145"/>
      <c r="X12" s="1140" t="s">
        <v>1438</v>
      </c>
      <c r="Y12" s="1131" t="s">
        <v>1234</v>
      </c>
      <c r="AP12" s="1143"/>
      <c r="AW12" s="1176" t="s">
        <v>150</v>
      </c>
      <c r="AX12" s="1176" t="s">
        <v>150</v>
      </c>
      <c r="AZ12" s="1176" t="s">
        <v>1439</v>
      </c>
      <c r="BB12" s="1176" t="s">
        <v>1440</v>
      </c>
      <c r="BC12" s="1176" t="s">
        <v>1332</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152</v>
      </c>
      <c r="K13" s="1155" t="s">
        <v>1395</v>
      </c>
      <c r="V13" s="426" t="s">
        <v>152</v>
      </c>
      <c r="W13" s="1145"/>
      <c r="X13" s="1145"/>
      <c r="Y13" s="1145"/>
      <c r="AW13" s="1176" t="s">
        <v>151</v>
      </c>
      <c r="AX13" s="1176" t="s">
        <v>151</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153</v>
      </c>
      <c r="J14" s="1123" t="s">
        <v>1453</v>
      </c>
      <c r="N14" s="1123" t="s">
        <v>1454</v>
      </c>
      <c r="V14" s="1139">
        <v>13</v>
      </c>
      <c r="W14" s="1140"/>
      <c r="X14" s="1140" t="s">
        <v>161</v>
      </c>
      <c r="Y14" s="1131" t="s">
        <v>1234</v>
      </c>
      <c r="AW14" s="1176" t="s">
        <v>152</v>
      </c>
      <c r="AX14" s="1176" t="s">
        <v>152</v>
      </c>
      <c r="AZ14" s="1123" t="s">
        <v>1455</v>
      </c>
      <c r="BB14" s="1176" t="s">
        <v>1456</v>
      </c>
      <c r="BC14" s="1176" t="s">
        <v>1448</v>
      </c>
      <c r="BE14" s="1176">
        <v>2012</v>
      </c>
      <c r="BH14" s="1124" t="s">
        <v>1372</v>
      </c>
      <c r="BJ14" s="1273" t="s">
        <v>1457</v>
      </c>
      <c r="BL14" s="1273" t="s">
        <v>1457</v>
      </c>
      <c r="BN14" s="1124" t="s">
        <v>1458</v>
      </c>
      <c r="BQ14" s="1337">
        <v>4213782</v>
      </c>
      <c r="BR14" s="1124" t="s">
        <v>198</v>
      </c>
      <c r="BS14" s="1485"/>
      <c r="BT14" s="1126"/>
      <c r="BU14" s="1126"/>
      <c r="BV14" s="1126"/>
      <c r="BW14" s="1750"/>
      <c r="BX14" s="1746"/>
    </row>
    <row customHeight="1" ht="19.5">
      <c r="A15" s="1130" t="s">
        <v>1459</v>
      </c>
      <c r="B15" s="1131">
        <v>2013</v>
      </c>
      <c r="E15" s="1754" t="s">
        <v>1460</v>
      </c>
      <c r="G15" s="1123" t="s">
        <v>1461</v>
      </c>
      <c r="H15" s="1123" t="s">
        <v>1462</v>
      </c>
      <c r="I15" s="1134" t="s">
        <v>154</v>
      </c>
      <c r="J15" s="1145" t="s">
        <v>588</v>
      </c>
      <c r="N15" s="1214" t="s">
        <v>1463</v>
      </c>
      <c r="X15" s="1143"/>
      <c r="AW15" s="1176" t="s">
        <v>153</v>
      </c>
      <c r="AX15" s="1176" t="s">
        <v>153</v>
      </c>
      <c r="AZ15" s="1176" t="s">
        <v>1383</v>
      </c>
      <c r="BB15" s="1176" t="s">
        <v>1464</v>
      </c>
      <c r="BC15" s="1176" t="s">
        <v>1448</v>
      </c>
      <c r="BE15" s="1176">
        <v>2013</v>
      </c>
      <c r="BH15" s="1124" t="s">
        <v>1388</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561</v>
      </c>
      <c r="N16" s="1214" t="s">
        <v>1472</v>
      </c>
      <c r="AW16" s="1176" t="s">
        <v>154</v>
      </c>
      <c r="AX16" s="1176" t="s">
        <v>154</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99</v>
      </c>
      <c r="N17" s="1214" t="s">
        <v>1477</v>
      </c>
      <c r="X17" s="1143"/>
      <c r="AW17" s="1176" t="s">
        <v>1471</v>
      </c>
      <c r="AX17" s="1176" t="s">
        <v>1471</v>
      </c>
      <c r="AZ17" s="1176" t="s">
        <v>1478</v>
      </c>
      <c r="BB17" s="1176" t="s">
        <v>1479</v>
      </c>
      <c r="BC17" s="1176" t="s">
        <v>1332</v>
      </c>
      <c r="BE17" s="1176">
        <v>2015</v>
      </c>
      <c r="BH17" s="1124" t="s">
        <v>1419</v>
      </c>
      <c r="BJ17" s="1273" t="s">
        <v>1480</v>
      </c>
      <c r="BL17" s="1273" t="s">
        <v>1480</v>
      </c>
      <c r="BN17" s="1124" t="s">
        <v>1481</v>
      </c>
      <c r="BR17" s="1123" t="s">
        <v>1276</v>
      </c>
      <c r="BS17" s="1484"/>
      <c r="BU17" s="1123" t="s">
        <v>1482</v>
      </c>
      <c r="BV17" s="1126"/>
      <c r="BW17" s="1746"/>
      <c r="BX17" s="1748" t="s">
        <v>1483</v>
      </c>
      <c r="CA17" s="1123" t="s">
        <v>1484</v>
      </c>
      <c r="CD17" s="1123" t="s">
        <v>1485</v>
      </c>
    </row>
    <row customHeight="1" ht="21">
      <c r="A18" s="1130" t="s">
        <v>1486</v>
      </c>
      <c r="B18" s="1131">
        <v>2016</v>
      </c>
      <c r="E18" s="2061" t="s">
        <v>1487</v>
      </c>
      <c r="I18" s="1132" t="s">
        <v>1488</v>
      </c>
      <c r="N18" s="1214" t="s">
        <v>1489</v>
      </c>
      <c r="X18" s="1143"/>
      <c r="AW18" s="1176" t="s">
        <v>99</v>
      </c>
      <c r="AX18" s="1176" t="s">
        <v>99</v>
      </c>
      <c r="BB18" s="1176" t="s">
        <v>1490</v>
      </c>
      <c r="BC18" s="1176" t="s">
        <v>1332</v>
      </c>
      <c r="BE18" s="1176">
        <v>2016</v>
      </c>
      <c r="BH18" s="1124" t="s">
        <v>1433</v>
      </c>
      <c r="BJ18" s="1273" t="s">
        <v>1491</v>
      </c>
      <c r="BL18" s="1273" t="s">
        <v>1491</v>
      </c>
      <c r="BN18" s="1124" t="s">
        <v>1492</v>
      </c>
      <c r="BQ18" s="1488" t="s">
        <v>1305</v>
      </c>
      <c r="BR18" s="1215" t="s">
        <v>1306</v>
      </c>
      <c r="BS18" s="330"/>
      <c r="BT18" s="1488" t="s">
        <v>1493</v>
      </c>
      <c r="BU18" s="1215" t="s">
        <v>1494</v>
      </c>
      <c r="BV18" s="1126"/>
      <c r="BW18" s="1753" t="s">
        <v>1495</v>
      </c>
      <c r="BX18" s="1747" t="s">
        <v>1496</v>
      </c>
      <c r="BZ18" s="1488" t="s">
        <v>1497</v>
      </c>
      <c r="CA18" s="1215" t="s">
        <v>1498</v>
      </c>
      <c r="CC18" s="1488" t="s">
        <v>1499</v>
      </c>
      <c r="CD18" s="1215" t="s">
        <v>1500</v>
      </c>
    </row>
    <row customHeight="1" ht="21">
      <c r="A19" s="1926" t="s">
        <v>1501</v>
      </c>
      <c r="B19" s="1131">
        <v>2017</v>
      </c>
      <c r="E19" s="1130" t="s">
        <v>173</v>
      </c>
      <c r="I19" s="1132" t="s">
        <v>1502</v>
      </c>
      <c r="N19" s="1214" t="s">
        <v>1503</v>
      </c>
      <c r="X19" s="1143"/>
      <c r="AW19" s="1176" t="s">
        <v>1488</v>
      </c>
      <c r="AX19" s="1176" t="s">
        <v>1488</v>
      </c>
      <c r="AZ19" s="1123" t="s">
        <v>1504</v>
      </c>
      <c r="BB19" s="1176" t="s">
        <v>1505</v>
      </c>
      <c r="BC19" s="1176" t="s">
        <v>1332</v>
      </c>
      <c r="BE19" s="1176">
        <v>2017</v>
      </c>
      <c r="BH19" s="1124" t="s">
        <v>1506</v>
      </c>
      <c r="BJ19" s="1273" t="s">
        <v>1507</v>
      </c>
      <c r="BL19" s="1273" t="s">
        <v>1507</v>
      </c>
      <c r="BQ19" s="1337">
        <v>4190064</v>
      </c>
      <c r="BR19" s="1124" t="s">
        <v>1508</v>
      </c>
      <c r="BS19" s="1485"/>
      <c r="BT19" s="1337">
        <v>4189671</v>
      </c>
      <c r="BU19" s="1124" t="s">
        <v>1509</v>
      </c>
      <c r="BV19" s="1126"/>
      <c r="BW19" s="1751">
        <v>4189706</v>
      </c>
      <c r="BX19" s="1749" t="s">
        <v>1510</v>
      </c>
      <c r="BZ19" s="1337">
        <v>4189714</v>
      </c>
      <c r="CA19" s="1124" t="s">
        <v>1511</v>
      </c>
      <c r="CC19" s="1337">
        <v>4189708</v>
      </c>
      <c r="CD19" s="1124" t="s">
        <v>1512</v>
      </c>
    </row>
    <row customHeight="1" ht="21">
      <c r="A20" s="1130" t="s">
        <v>1513</v>
      </c>
      <c r="B20" s="1131">
        <v>2018</v>
      </c>
      <c r="E20" s="1130" t="s">
        <v>161</v>
      </c>
      <c r="I20" s="1132" t="s">
        <v>1514</v>
      </c>
      <c r="N20" s="1214" t="s">
        <v>1515</v>
      </c>
      <c r="AW20" s="1176" t="s">
        <v>1502</v>
      </c>
      <c r="AX20" s="1176" t="s">
        <v>1502</v>
      </c>
      <c r="AZ20" s="1176" t="s">
        <v>1516</v>
      </c>
      <c r="BB20" s="1176" t="s">
        <v>1517</v>
      </c>
      <c r="BC20" s="1176" t="s">
        <v>1448</v>
      </c>
      <c r="BE20" s="1176">
        <v>2018</v>
      </c>
      <c r="BH20" s="1124" t="s">
        <v>1444</v>
      </c>
      <c r="BJ20" s="1124" t="s">
        <v>1372</v>
      </c>
      <c r="BL20" s="1124" t="s">
        <v>1372</v>
      </c>
      <c r="BQ20" s="1337">
        <v>4190065</v>
      </c>
      <c r="BR20" s="1124" t="s">
        <v>1518</v>
      </c>
      <c r="BS20" s="1485"/>
      <c r="BT20" s="1337">
        <v>4189672</v>
      </c>
      <c r="BU20" s="1124" t="s">
        <v>1519</v>
      </c>
      <c r="BV20" s="1126"/>
      <c r="BW20" s="1751">
        <v>4189705</v>
      </c>
      <c r="BX20" s="1749" t="s">
        <v>1520</v>
      </c>
      <c r="BZ20" s="1337">
        <v>4189713</v>
      </c>
      <c r="CA20" s="1124" t="s">
        <v>1520</v>
      </c>
      <c r="CC20" s="1337">
        <v>4189709</v>
      </c>
      <c r="CD20" s="1124" t="s">
        <v>1521</v>
      </c>
    </row>
    <row customHeight="1" ht="21">
      <c r="A21" s="1130" t="s">
        <v>1522</v>
      </c>
      <c r="B21" s="1131">
        <v>2019</v>
      </c>
      <c r="I21" s="1132" t="s">
        <v>1523</v>
      </c>
      <c r="N21" s="1214" t="s">
        <v>1524</v>
      </c>
      <c r="AW21" s="1176" t="s">
        <v>1514</v>
      </c>
      <c r="AX21" s="1176" t="s">
        <v>1514</v>
      </c>
      <c r="AZ21" s="1176" t="s">
        <v>1525</v>
      </c>
      <c r="BB21" s="1176" t="s">
        <v>1526</v>
      </c>
      <c r="BC21" s="1176" t="s">
        <v>1332</v>
      </c>
      <c r="BE21" s="1176">
        <v>2019</v>
      </c>
      <c r="BH21" s="1124" t="s">
        <v>1451</v>
      </c>
      <c r="BJ21" s="1124" t="s">
        <v>1388</v>
      </c>
      <c r="BL21" s="1124" t="s">
        <v>1388</v>
      </c>
      <c r="BQ21" s="1337">
        <v>4190066</v>
      </c>
      <c r="BR21" s="1124" t="s">
        <v>1527</v>
      </c>
      <c r="BS21" s="1485"/>
      <c r="BT21" s="1337">
        <v>4189673</v>
      </c>
      <c r="BU21" s="1124" t="s">
        <v>1528</v>
      </c>
      <c r="BV21" s="1126"/>
      <c r="BW21" s="1751">
        <v>4189707</v>
      </c>
      <c r="BX21" s="1749" t="s">
        <v>1529</v>
      </c>
      <c r="BZ21" s="1337">
        <v>4189712</v>
      </c>
      <c r="CA21" s="1124" t="s">
        <v>1530</v>
      </c>
      <c r="CC21" s="1337">
        <v>4189710</v>
      </c>
      <c r="CD21" s="1124" t="s">
        <v>1531</v>
      </c>
    </row>
    <row customHeight="1" ht="21">
      <c r="A22" s="1130" t="s">
        <v>1532</v>
      </c>
      <c r="B22" s="1131">
        <v>2020</v>
      </c>
      <c r="N22" s="1214" t="s">
        <v>1533</v>
      </c>
      <c r="AW22" s="1176" t="s">
        <v>1523</v>
      </c>
      <c r="AX22" s="1176" t="s">
        <v>1523</v>
      </c>
      <c r="AZ22" s="1176" t="s">
        <v>1534</v>
      </c>
      <c r="BB22" s="1176" t="s">
        <v>1535</v>
      </c>
      <c r="BC22" s="1176" t="s">
        <v>1332</v>
      </c>
      <c r="BE22" s="1176">
        <v>2020</v>
      </c>
      <c r="BH22" s="1124" t="s">
        <v>1458</v>
      </c>
      <c r="BJ22" s="1124" t="s">
        <v>1403</v>
      </c>
      <c r="BL22" s="1124" t="s">
        <v>1403</v>
      </c>
      <c r="BQ22" s="1337">
        <v>4190067</v>
      </c>
      <c r="BR22" s="1124" t="s">
        <v>1536</v>
      </c>
      <c r="BS22" s="1485"/>
      <c r="BT22" s="1337">
        <v>4189674</v>
      </c>
      <c r="BU22" s="1124" t="s">
        <v>1537</v>
      </c>
      <c r="BV22" s="1126"/>
      <c r="BW22" s="1126"/>
      <c r="CC22" s="1337">
        <v>4189711</v>
      </c>
      <c r="CD22" s="1124" t="s">
        <v>299</v>
      </c>
    </row>
    <row customHeight="1" ht="21">
      <c r="A23" s="1130" t="s">
        <v>1538</v>
      </c>
      <c r="B23" s="1131">
        <v>2021</v>
      </c>
      <c r="AW23" s="1176" t="s">
        <v>1539</v>
      </c>
      <c r="AX23" s="1176" t="s">
        <v>1539</v>
      </c>
      <c r="AZ23" s="1176" t="s">
        <v>1540</v>
      </c>
      <c r="BB23" s="1176" t="s">
        <v>1541</v>
      </c>
      <c r="BC23" s="1176" t="s">
        <v>1244</v>
      </c>
      <c r="BE23" s="1176">
        <v>2021</v>
      </c>
      <c r="BH23" s="1124" t="s">
        <v>1466</v>
      </c>
      <c r="BJ23" s="1124" t="s">
        <v>1419</v>
      </c>
      <c r="BL23" s="1124" t="s">
        <v>1419</v>
      </c>
      <c r="BQ23" s="1337">
        <v>4190068</v>
      </c>
      <c r="BR23" s="1124" t="s">
        <v>1542</v>
      </c>
      <c r="BS23" s="1485"/>
      <c r="BT23" s="1337">
        <v>4189675</v>
      </c>
      <c r="BU23" s="1124" t="s">
        <v>1543</v>
      </c>
      <c r="BV23" s="1126"/>
      <c r="BW23" s="1126"/>
      <c r="CC23" s="1337">
        <v>5110778</v>
      </c>
      <c r="CD23" s="1124" t="s">
        <v>1544</v>
      </c>
    </row>
    <row customHeight="1" ht="21">
      <c r="A24" s="1130" t="s">
        <v>1545</v>
      </c>
      <c r="B24" s="1131">
        <v>2022</v>
      </c>
      <c r="AW24" s="1176" t="s">
        <v>1546</v>
      </c>
      <c r="AX24" s="1176" t="s">
        <v>1546</v>
      </c>
      <c r="AZ24" s="1176" t="s">
        <v>1547</v>
      </c>
      <c r="BB24" s="1176" t="s">
        <v>1548</v>
      </c>
      <c r="BC24" s="1176" t="s">
        <v>1549</v>
      </c>
      <c r="BE24" s="1176">
        <v>2022</v>
      </c>
      <c r="BH24" s="1124" t="s">
        <v>1475</v>
      </c>
      <c r="BJ24" s="1124" t="s">
        <v>1433</v>
      </c>
      <c r="BL24" s="1124" t="s">
        <v>1433</v>
      </c>
      <c r="BQ24" s="1337">
        <v>4190069</v>
      </c>
      <c r="BR24" s="1124" t="s">
        <v>1550</v>
      </c>
      <c r="BS24" s="1485"/>
      <c r="BT24" s="1337">
        <v>4189676</v>
      </c>
      <c r="BU24" s="1124" t="s">
        <v>1551</v>
      </c>
      <c r="BV24" s="1126"/>
      <c r="BW24" s="1126"/>
      <c r="CC24" s="1337">
        <v>25575374</v>
      </c>
      <c r="CD24" s="1124" t="s">
        <v>1552</v>
      </c>
    </row>
    <row customHeight="1" ht="11.25">
      <c r="A25" s="1130" t="s">
        <v>1553</v>
      </c>
      <c r="B25" s="1131">
        <v>2023</v>
      </c>
      <c r="AW25" s="1176" t="s">
        <v>1554</v>
      </c>
      <c r="AX25" s="1176" t="s">
        <v>1554</v>
      </c>
      <c r="AZ25" s="1176" t="s">
        <v>1555</v>
      </c>
      <c r="BB25" s="1176" t="s">
        <v>1556</v>
      </c>
      <c r="BC25" s="1176" t="s">
        <v>1549</v>
      </c>
      <c r="BE25" s="1176">
        <v>2023</v>
      </c>
      <c r="BH25" s="1124" t="s">
        <v>1481</v>
      </c>
      <c r="BJ25" s="1124" t="s">
        <v>1506</v>
      </c>
      <c r="BL25" s="1124" t="s">
        <v>1506</v>
      </c>
      <c r="BQ25" s="1337">
        <v>4190070</v>
      </c>
      <c r="BR25" s="1124" t="s">
        <v>1557</v>
      </c>
      <c r="BS25" s="1485"/>
      <c r="BT25" s="1337">
        <v>4189677</v>
      </c>
      <c r="BU25" s="1124" t="s">
        <v>1558</v>
      </c>
      <c r="BV25" s="1126"/>
      <c r="BW25" s="1126"/>
    </row>
    <row customHeight="1" ht="11.25">
      <c r="A26" s="1130" t="s">
        <v>1559</v>
      </c>
      <c r="B26" s="1131">
        <v>2024</v>
      </c>
      <c r="J26" s="1787" t="s">
        <v>1560</v>
      </c>
      <c r="AX26" s="1176" t="s">
        <v>1561</v>
      </c>
      <c r="AZ26" s="1176" t="s">
        <v>1426</v>
      </c>
      <c r="BB26" s="1176" t="s">
        <v>1562</v>
      </c>
      <c r="BC26" s="1176" t="s">
        <v>1549</v>
      </c>
      <c r="BE26" s="1176">
        <v>2024</v>
      </c>
      <c r="BH26" s="1124" t="s">
        <v>1492</v>
      </c>
      <c r="BJ26" s="1124" t="s">
        <v>1444</v>
      </c>
      <c r="BL26" s="1124" t="s">
        <v>1444</v>
      </c>
      <c r="BQ26" s="1337">
        <v>4190071</v>
      </c>
      <c r="BR26" s="1124" t="s">
        <v>1563</v>
      </c>
      <c r="BS26" s="1485"/>
      <c r="BV26" s="1126"/>
      <c r="BW26" s="1126"/>
    </row>
    <row customHeight="1" ht="11.25">
      <c r="A27" s="1130" t="s">
        <v>1564</v>
      </c>
      <c r="B27" s="1131">
        <v>2025</v>
      </c>
      <c r="J27" s="232" t="s">
        <v>694</v>
      </c>
      <c r="AX27" s="1176" t="s">
        <v>1565</v>
      </c>
      <c r="BB27" s="1176" t="s">
        <v>1566</v>
      </c>
      <c r="BC27" s="1176" t="s">
        <v>1549</v>
      </c>
      <c r="BE27" s="1176">
        <v>2025</v>
      </c>
      <c r="BH27" s="1126" t="s">
        <v>28</v>
      </c>
      <c r="BJ27" s="1124" t="s">
        <v>1451</v>
      </c>
      <c r="BL27" s="1124" t="s">
        <v>1451</v>
      </c>
      <c r="BN27" s="1126" t="s">
        <v>28</v>
      </c>
      <c r="BQ27" s="1337">
        <v>4190072</v>
      </c>
      <c r="BR27" s="1124" t="s">
        <v>1567</v>
      </c>
      <c r="BS27" s="1485"/>
      <c r="BV27" s="1126"/>
      <c r="BW27" s="1126"/>
    </row>
    <row customHeight="1" ht="11.25">
      <c r="A28" s="1130" t="s">
        <v>1568</v>
      </c>
      <c r="D28" s="1157"/>
      <c r="E28" s="1158"/>
      <c r="F28" s="1158"/>
      <c r="H28" s="1159" t="s">
        <v>1569</v>
      </c>
      <c r="AX28" s="1176" t="s">
        <v>1570</v>
      </c>
      <c r="AZ28" s="1123" t="s">
        <v>1571</v>
      </c>
      <c r="BB28" s="1176" t="s">
        <v>1572</v>
      </c>
      <c r="BC28" s="1176" t="s">
        <v>1573</v>
      </c>
      <c r="BE28" s="1176">
        <v>2026</v>
      </c>
      <c r="BH28" s="1126" t="s">
        <v>28</v>
      </c>
      <c r="BJ28" s="1124" t="s">
        <v>1458</v>
      </c>
      <c r="BL28" s="1124" t="s">
        <v>1458</v>
      </c>
      <c r="BN28" s="1126" t="s">
        <v>28</v>
      </c>
      <c r="BQ28" s="1337">
        <v>4190073</v>
      </c>
      <c r="BR28" s="1124" t="s">
        <v>1574</v>
      </c>
      <c r="BS28" s="1485"/>
      <c r="BV28" s="1126"/>
      <c r="BW28" s="1126"/>
    </row>
    <row customHeight="1" ht="11.25">
      <c r="A29" s="1130" t="s">
        <v>1575</v>
      </c>
      <c r="D29" s="1160" t="s">
        <v>1576</v>
      </c>
      <c r="E29" s="1161" t="str">
        <f>IF(TEMPLATE_GROUP="","",INDEX(StartDateList,MATCH(TEMPLATE_GROUP,CodeTemplateList,0),1))</f>
        <v>01.01.2025</v>
      </c>
      <c r="F29" s="1161" t="str">
        <f>IF(TEMPLATE_GROUP="","",INDEX(EndDateList,MATCH(TEMPLATE_GROUP,CodeTemplateList,0),1))</f>
        <v>31.12.2025</v>
      </c>
      <c r="H29" s="1162" t="s">
        <v>1577</v>
      </c>
      <c r="AX29" s="1176" t="s">
        <v>1578</v>
      </c>
      <c r="AZ29" s="1176" t="s">
        <v>1229</v>
      </c>
      <c r="BB29" s="1176" t="s">
        <v>1426</v>
      </c>
      <c r="BC29" s="1147"/>
      <c r="BE29" s="1176">
        <v>2027</v>
      </c>
      <c r="BJ29" s="1124" t="s">
        <v>1466</v>
      </c>
      <c r="BL29" s="1124" t="s">
        <v>1466</v>
      </c>
    </row>
    <row customHeight="1" ht="11.25">
      <c r="A30" s="1130" t="s">
        <v>1579</v>
      </c>
      <c r="D30" s="1163"/>
      <c r="E30" s="1164"/>
      <c r="F30" s="1164"/>
      <c r="AX30" s="1176" t="s">
        <v>1580</v>
      </c>
      <c r="AZ30" s="1176" t="s">
        <v>1255</v>
      </c>
      <c r="BE30" s="1176">
        <v>2028</v>
      </c>
      <c r="BJ30" s="1124" t="s">
        <v>1581</v>
      </c>
      <c r="BL30" s="1124" t="s">
        <v>1581</v>
      </c>
    </row>
    <row customHeight="1" ht="12.75">
      <c r="A31" s="1130" t="s">
        <v>1582</v>
      </c>
      <c r="D31" s="1157"/>
      <c r="E31" s="1158"/>
      <c r="F31" s="1158"/>
      <c r="H31" s="1165"/>
      <c r="AX31" s="1176" t="s">
        <v>1583</v>
      </c>
      <c r="AZ31" s="1176" t="s">
        <v>1584</v>
      </c>
      <c r="BE31" s="1176">
        <v>2029</v>
      </c>
      <c r="BJ31" s="1124" t="s">
        <v>1585</v>
      </c>
      <c r="BL31" s="1124" t="s">
        <v>1585</v>
      </c>
    </row>
    <row customHeight="1" ht="11.25">
      <c r="A32" s="1130" t="s">
        <v>1586</v>
      </c>
      <c r="D32" s="1160" t="s">
        <v>1587</v>
      </c>
      <c r="E32" s="1161" t="str">
        <f>IF(TEMPLATE_GROUP="","",INDEX(StartDateList,MATCH(TEMPLATE_GROUP,CodeTemplateList,0),1))</f>
        <v>01.01.2025</v>
      </c>
      <c r="F32" s="1161" t="str">
        <f>IF(TEMPLATE_GROUP="","",INDEX(EndDateList,MATCH(TEMPLATE_GROUP,CodeTemplateList,0),1))</f>
        <v>31.12.2025</v>
      </c>
      <c r="H32" s="1166" t="s">
        <v>1588</v>
      </c>
      <c r="O32" s="1130" t="s">
        <v>1227</v>
      </c>
      <c r="AX32" s="1176" t="s">
        <v>1589</v>
      </c>
      <c r="AZ32" s="1176" t="s">
        <v>453</v>
      </c>
      <c r="BE32" s="1176">
        <v>2030</v>
      </c>
      <c r="BJ32" s="1124" t="s">
        <v>1475</v>
      </c>
      <c r="BL32" s="1124" t="s">
        <v>1475</v>
      </c>
    </row>
    <row customHeight="1" ht="11.25">
      <c r="A33" s="1130" t="s">
        <v>1590</v>
      </c>
      <c r="O33" s="1130" t="s">
        <v>1252</v>
      </c>
      <c r="AX33" s="1176" t="s">
        <v>1591</v>
      </c>
      <c r="AZ33" s="1176" t="s">
        <v>1228</v>
      </c>
      <c r="BE33" s="1176">
        <v>2031</v>
      </c>
      <c r="BJ33" s="1124" t="s">
        <v>1481</v>
      </c>
      <c r="BL33" s="1124" t="s">
        <v>1481</v>
      </c>
    </row>
    <row customHeight="1" ht="11.25">
      <c r="A34" s="1130" t="s">
        <v>1592</v>
      </c>
      <c r="O34" s="1130" t="s">
        <v>1287</v>
      </c>
      <c r="AX34" s="1176" t="s">
        <v>1593</v>
      </c>
      <c r="BE34" s="1176">
        <v>2032</v>
      </c>
      <c r="BJ34" s="1124" t="s">
        <v>1492</v>
      </c>
      <c r="BL34" s="1124" t="s">
        <v>1492</v>
      </c>
    </row>
    <row customHeight="1" ht="11.25">
      <c r="A35" s="1130" t="s">
        <v>1594</v>
      </c>
      <c r="O35" s="1130" t="s">
        <v>1319</v>
      </c>
      <c r="AX35" s="1176" t="s">
        <v>1595</v>
      </c>
      <c r="AZ35" s="1123" t="s">
        <v>1596</v>
      </c>
      <c r="BE35" s="1176">
        <v>2033</v>
      </c>
      <c r="BL35" s="1124" t="s">
        <v>1597</v>
      </c>
    </row>
    <row customHeight="1" ht="11.25">
      <c r="A36" s="1926" t="s">
        <v>1598</v>
      </c>
      <c r="D36" s="1167" t="s">
        <v>1599</v>
      </c>
      <c r="E36" s="1168" t="s">
        <v>813</v>
      </c>
      <c r="F36" s="1169" t="str">
        <f>INDEX(E37:E41,MATCH(TEMPLATE_SPHERE,F37:F41,0))</f>
        <v>теплоснабжения</v>
      </c>
      <c r="G36" s="1169" t="str">
        <f>INDEX(G37:G41,MATCH(TEMPLATE_SPHERE,F37:F41,0))</f>
        <v>теплоснабжение</v>
      </c>
      <c r="O36" s="1130" t="s">
        <v>1343</v>
      </c>
      <c r="AX36" s="1176" t="s">
        <v>1600</v>
      </c>
      <c r="AZ36" s="1176" t="s">
        <v>1228</v>
      </c>
      <c r="BE36" s="1176">
        <v>2034</v>
      </c>
      <c r="BL36" s="1124" t="s">
        <v>1601</v>
      </c>
    </row>
    <row customHeight="1" ht="11.25">
      <c r="A37" s="1130" t="s">
        <v>1602</v>
      </c>
      <c r="E37" s="463" t="s">
        <v>1603</v>
      </c>
      <c r="F37" s="1170" t="s">
        <v>813</v>
      </c>
      <c r="G37" s="463" t="s">
        <v>1604</v>
      </c>
      <c r="O37" s="1130" t="s">
        <v>1362</v>
      </c>
      <c r="AX37" s="1176" t="s">
        <v>1605</v>
      </c>
      <c r="AZ37" s="1176" t="s">
        <v>1254</v>
      </c>
      <c r="BE37" s="1176">
        <v>2035</v>
      </c>
    </row>
    <row customHeight="1" ht="11.25">
      <c r="A38" s="1130" t="s">
        <v>1606</v>
      </c>
      <c r="E38" s="463" t="s">
        <v>1607</v>
      </c>
      <c r="F38" s="1171" t="s">
        <v>859</v>
      </c>
      <c r="G38" s="463" t="s">
        <v>1608</v>
      </c>
      <c r="O38" s="1130" t="s">
        <v>1379</v>
      </c>
      <c r="AX38" s="1176" t="s">
        <v>1609</v>
      </c>
      <c r="AZ38" s="1176" t="s">
        <v>452</v>
      </c>
      <c r="BE38" s="1176">
        <v>2036</v>
      </c>
      <c r="BH38" s="1123" t="s">
        <v>1610</v>
      </c>
      <c r="BJ38" s="1123" t="s">
        <v>1611</v>
      </c>
      <c r="BL38" s="1123" t="s">
        <v>1612</v>
      </c>
      <c r="BN38" s="1123" t="s">
        <v>1613</v>
      </c>
    </row>
    <row customHeight="1" ht="11.25">
      <c r="A39" s="1130" t="s">
        <v>16</v>
      </c>
      <c r="E39" s="463" t="s">
        <v>1614</v>
      </c>
      <c r="F39" s="1171" t="s">
        <v>912</v>
      </c>
      <c r="G39" s="463" t="s">
        <v>1615</v>
      </c>
      <c r="O39" s="1130" t="s">
        <v>454</v>
      </c>
      <c r="AX39" s="1176" t="s">
        <v>1616</v>
      </c>
      <c r="AZ39" s="1176" t="s">
        <v>1320</v>
      </c>
      <c r="BE39" s="1176">
        <v>2037</v>
      </c>
      <c r="BH39" s="1124" t="s">
        <v>1617</v>
      </c>
      <c r="BJ39" s="1273" t="s">
        <v>1617</v>
      </c>
      <c r="BL39" s="1273" t="s">
        <v>1617</v>
      </c>
      <c r="BN39" s="1124" t="s">
        <v>1618</v>
      </c>
    </row>
    <row customHeight="1" ht="11.25">
      <c r="A40" s="1130" t="s">
        <v>1619</v>
      </c>
      <c r="E40" s="463" t="s">
        <v>1620</v>
      </c>
      <c r="F40" s="1171" t="s">
        <v>899</v>
      </c>
      <c r="G40" s="463" t="s">
        <v>1621</v>
      </c>
      <c r="O40" s="1130" t="s">
        <v>1410</v>
      </c>
      <c r="AX40" s="1176" t="s">
        <v>1622</v>
      </c>
      <c r="BE40" s="1176">
        <v>2038</v>
      </c>
      <c r="BH40" s="1124" t="s">
        <v>1623</v>
      </c>
      <c r="BJ40" s="1273" t="s">
        <v>1032</v>
      </c>
      <c r="BL40" s="1273" t="s">
        <v>1032</v>
      </c>
      <c r="BN40" s="1124" t="s">
        <v>1066</v>
      </c>
    </row>
    <row customHeight="1" ht="11.25">
      <c r="A41" s="1130" t="s">
        <v>1624</v>
      </c>
      <c r="E41" s="463" t="s">
        <v>1625</v>
      </c>
      <c r="F41" s="1171" t="s">
        <v>1626</v>
      </c>
      <c r="G41" s="463" t="s">
        <v>1625</v>
      </c>
      <c r="O41" s="1130" t="s">
        <v>1426</v>
      </c>
      <c r="AX41" s="1176" t="s">
        <v>1627</v>
      </c>
      <c r="AZ41" s="1123" t="s">
        <v>1628</v>
      </c>
      <c r="BE41" s="1176">
        <v>2039</v>
      </c>
      <c r="BH41" s="1124" t="s">
        <v>1629</v>
      </c>
      <c r="BJ41" s="1273" t="s">
        <v>1028</v>
      </c>
      <c r="BL41" s="1273" t="s">
        <v>1028</v>
      </c>
      <c r="BN41" s="1124" t="s">
        <v>1053</v>
      </c>
    </row>
    <row customHeight="1" ht="11.25">
      <c r="A42" s="1130" t="s">
        <v>1630</v>
      </c>
      <c r="AX42" s="1176" t="s">
        <v>1631</v>
      </c>
      <c r="AZ42" s="1176" t="s">
        <v>1227</v>
      </c>
      <c r="BE42" s="1176">
        <v>2040</v>
      </c>
      <c r="BH42" s="1124" t="s">
        <v>1050</v>
      </c>
      <c r="BJ42" s="1273" t="s">
        <v>1030</v>
      </c>
      <c r="BL42" s="1273" t="s">
        <v>1030</v>
      </c>
      <c r="BN42" s="1124" t="s">
        <v>1632</v>
      </c>
    </row>
    <row customHeight="1" ht="11.25">
      <c r="A43" s="1130" t="s">
        <v>1633</v>
      </c>
      <c r="AX43" s="1176" t="s">
        <v>1634</v>
      </c>
      <c r="AZ43" s="1176" t="s">
        <v>1252</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1287</v>
      </c>
      <c r="BE44" s="1176">
        <v>2042</v>
      </c>
      <c r="BH44" s="1124" t="s">
        <v>1642</v>
      </c>
      <c r="BJ44" s="1273" t="s">
        <v>1050</v>
      </c>
      <c r="BL44" s="1273" t="s">
        <v>1050</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1319</v>
      </c>
      <c r="BE45" s="1176">
        <v>2043</v>
      </c>
      <c r="BH45" s="1124" t="s">
        <v>1651</v>
      </c>
      <c r="BJ45" s="1273" t="s">
        <v>1044</v>
      </c>
      <c r="BL45" s="1273" t="s">
        <v>1044</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1343</v>
      </c>
      <c r="BE46" s="1176">
        <v>2044</v>
      </c>
      <c r="BH46" s="1124" t="s">
        <v>1053</v>
      </c>
      <c r="BJ46" s="1273" t="s">
        <v>1034</v>
      </c>
      <c r="BL46" s="1273" t="s">
        <v>1034</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1362</v>
      </c>
      <c r="BE47" s="1176">
        <v>2045</v>
      </c>
      <c r="BH47" s="1124" t="s">
        <v>1632</v>
      </c>
      <c r="BJ47" s="1273" t="s">
        <v>1036</v>
      </c>
      <c r="BL47" s="1273" t="s">
        <v>1036</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1379</v>
      </c>
      <c r="BE48" s="1176">
        <v>2046</v>
      </c>
      <c r="BH48" s="1124" t="s">
        <v>1636</v>
      </c>
      <c r="BJ48" s="1273" t="s">
        <v>1038</v>
      </c>
      <c r="BL48" s="1273" t="s">
        <v>1038</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454</v>
      </c>
      <c r="BE49" s="1176">
        <v>2047</v>
      </c>
      <c r="BH49" s="1124" t="s">
        <v>1054</v>
      </c>
      <c r="BJ49" s="1273" t="s">
        <v>1040</v>
      </c>
      <c r="BL49" s="1273" t="s">
        <v>1040</v>
      </c>
    </row>
    <row customHeight="1" ht="11.25">
      <c r="A50" s="1130" t="s">
        <v>1671</v>
      </c>
      <c r="E50" s="463" t="s">
        <v>1672</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1410</v>
      </c>
      <c r="BE50" s="1176">
        <v>2048</v>
      </c>
      <c r="BH50" s="1124" t="s">
        <v>1643</v>
      </c>
      <c r="BJ50" s="1273" t="s">
        <v>1042</v>
      </c>
      <c r="BL50" s="1273" t="s">
        <v>1042</v>
      </c>
    </row>
    <row customHeight="1" ht="11.25">
      <c r="A51" s="1130" t="s">
        <v>1674</v>
      </c>
      <c r="E51" s="463" t="s">
        <v>1675</v>
      </c>
      <c r="F51" s="1171" t="s">
        <v>1646</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1426</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1228</v>
      </c>
      <c r="BE52" s="1176">
        <v>2050</v>
      </c>
      <c r="BH52" s="1124" t="s">
        <v>1656</v>
      </c>
      <c r="BJ52" s="1273" t="s">
        <v>1053</v>
      </c>
      <c r="BL52" s="1273" t="s">
        <v>1053</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1230</v>
      </c>
      <c r="BE55" s="1176">
        <v>2053</v>
      </c>
      <c r="BH55" s="1126" t="s">
        <v>28</v>
      </c>
      <c r="BJ55" s="1273" t="s">
        <v>1054</v>
      </c>
      <c r="BL55" s="1273" t="s">
        <v>1054</v>
      </c>
    </row>
    <row customHeight="1" ht="11.25">
      <c r="A56" s="1130" t="s">
        <v>1691</v>
      </c>
      <c r="D56" s="1174" t="s">
        <v>1692</v>
      </c>
      <c r="E56" s="1151" t="s">
        <v>112</v>
      </c>
      <c r="F56" s="1130" t="s">
        <v>1693</v>
      </c>
      <c r="AX56" s="1176" t="s">
        <v>1694</v>
      </c>
      <c r="AZ56" s="1176" t="s">
        <v>1256</v>
      </c>
      <c r="BE56" s="1176">
        <v>2054</v>
      </c>
      <c r="BH56" s="1126" t="s">
        <v>28</v>
      </c>
      <c r="BJ56" s="1273" t="s">
        <v>1643</v>
      </c>
      <c r="BL56" s="1273" t="s">
        <v>1643</v>
      </c>
    </row>
    <row customHeight="1" ht="11.25">
      <c r="A57" s="1130" t="s">
        <v>1695</v>
      </c>
      <c r="D57" s="1174" t="s">
        <v>1696</v>
      </c>
      <c r="E57" s="1151" t="s">
        <v>112</v>
      </c>
      <c r="F57" s="1130" t="s">
        <v>1693</v>
      </c>
      <c r="AX57" s="1176" t="s">
        <v>1697</v>
      </c>
      <c r="AZ57" s="1176" t="s">
        <v>1289</v>
      </c>
      <c r="BE57" s="1176">
        <v>2055</v>
      </c>
      <c r="BJ57" s="1273" t="s">
        <v>1652</v>
      </c>
      <c r="BL57" s="1273" t="s">
        <v>1652</v>
      </c>
    </row>
    <row customHeight="1" ht="11.25">
      <c r="A58" s="1130" t="s">
        <v>1698</v>
      </c>
      <c r="D58" s="1174" t="s">
        <v>1699</v>
      </c>
      <c r="E58" s="1151" t="s">
        <v>112</v>
      </c>
      <c r="F58" s="1130" t="s">
        <v>1693</v>
      </c>
      <c r="AX58" s="1176" t="s">
        <v>1700</v>
      </c>
      <c r="BE58" s="1176">
        <v>2056</v>
      </c>
      <c r="BJ58" s="1273" t="s">
        <v>1656</v>
      </c>
      <c r="BL58" s="1273" t="s">
        <v>1656</v>
      </c>
    </row>
    <row customHeight="1" ht="11.25">
      <c r="A59" s="1130" t="s">
        <v>1701</v>
      </c>
      <c r="D59" s="1174" t="s">
        <v>132</v>
      </c>
      <c r="E59" s="1151" t="s">
        <v>1589</v>
      </c>
      <c r="F59" s="1130" t="s">
        <v>1702</v>
      </c>
      <c r="AX59" s="1176" t="s">
        <v>1703</v>
      </c>
      <c r="AZ59" s="1123" t="s">
        <v>1704</v>
      </c>
      <c r="BE59" s="1176">
        <v>2057</v>
      </c>
      <c r="BJ59" s="1273" t="s">
        <v>1660</v>
      </c>
      <c r="BL59" s="1273" t="s">
        <v>1660</v>
      </c>
    </row>
    <row customHeight="1" ht="11.25">
      <c r="A60" s="1130" t="s">
        <v>1705</v>
      </c>
      <c r="D60" s="1174" t="s">
        <v>1706</v>
      </c>
      <c r="E60" s="1151" t="s">
        <v>1589</v>
      </c>
      <c r="F60" s="1130" t="s">
        <v>1702</v>
      </c>
      <c r="AX60" s="1176" t="s">
        <v>1707</v>
      </c>
      <c r="AZ60" s="1176" t="s">
        <v>1231</v>
      </c>
      <c r="BE60" s="1176">
        <v>2058</v>
      </c>
      <c r="BJ60" s="1273" t="s">
        <v>1666</v>
      </c>
      <c r="BL60" s="1273" t="s">
        <v>1666</v>
      </c>
    </row>
    <row customHeight="1" ht="11.25">
      <c r="A61" s="1130" t="s">
        <v>1708</v>
      </c>
      <c r="D61" s="1174" t="s">
        <v>1709</v>
      </c>
      <c r="E61" s="1151" t="s">
        <v>1589</v>
      </c>
      <c r="F61" s="1130" t="s">
        <v>1702</v>
      </c>
      <c r="AX61" s="1176" t="s">
        <v>1710</v>
      </c>
      <c r="AZ61" s="1176" t="s">
        <v>1257</v>
      </c>
      <c r="BE61" s="1176">
        <v>2059</v>
      </c>
      <c r="BL61" s="1273" t="s">
        <v>1046</v>
      </c>
    </row>
    <row customHeight="1" ht="11.25">
      <c r="A62" s="1130" t="s">
        <v>1711</v>
      </c>
      <c r="D62" s="1174" t="s">
        <v>131</v>
      </c>
      <c r="E62" s="1151">
        <v>30</v>
      </c>
      <c r="F62" s="1130" t="s">
        <v>1702</v>
      </c>
      <c r="AZ62" s="1176" t="s">
        <v>1290</v>
      </c>
      <c r="BE62" s="1176">
        <v>2060</v>
      </c>
      <c r="BL62" s="1273" t="s">
        <v>1048</v>
      </c>
    </row>
    <row customHeight="1" ht="11.25">
      <c r="A63" s="1130" t="s">
        <v>1712</v>
      </c>
      <c r="D63" s="1174" t="s">
        <v>1713</v>
      </c>
      <c r="E63" s="1151">
        <v>30</v>
      </c>
      <c r="F63" s="1130" t="s">
        <v>1702</v>
      </c>
      <c r="AZ63" s="1176" t="s">
        <v>1321</v>
      </c>
      <c r="BE63" s="1176">
        <v>2061</v>
      </c>
    </row>
    <row customHeight="1" ht="11.25">
      <c r="A64" s="1130" t="s">
        <v>1714</v>
      </c>
      <c r="D64" s="1174" t="s">
        <v>1715</v>
      </c>
      <c r="E64" s="1151">
        <v>30</v>
      </c>
      <c r="F64" s="1130" t="s">
        <v>1702</v>
      </c>
      <c r="AZ64" s="1176" t="s">
        <v>1344</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1232</v>
      </c>
      <c r="BE67" s="1176">
        <v>2065</v>
      </c>
    </row>
    <row customHeight="1" ht="11.25">
      <c r="A68" s="1130" t="s">
        <v>1720</v>
      </c>
      <c r="AZ68" s="1176" t="s">
        <v>1258</v>
      </c>
      <c r="BE68" s="1176">
        <v>2066</v>
      </c>
      <c r="BH68" s="1123" t="s">
        <v>1721</v>
      </c>
      <c r="BJ68" s="1123" t="s">
        <v>1722</v>
      </c>
      <c r="BL68" s="1123" t="s">
        <v>1723</v>
      </c>
      <c r="BN68" s="1123" t="s">
        <v>1724</v>
      </c>
    </row>
    <row customHeight="1" ht="11.25">
      <c r="A69" s="1130" t="s">
        <v>1725</v>
      </c>
      <c r="AZ69" s="1176" t="s">
        <v>1291</v>
      </c>
      <c r="BE69" s="1176">
        <v>2067</v>
      </c>
      <c r="BH69" s="1124" t="s">
        <v>1726</v>
      </c>
      <c r="BI69" s="1173" t="s">
        <v>110</v>
      </c>
      <c r="BJ69" s="1124" t="s">
        <v>1727</v>
      </c>
      <c r="BK69" s="1173" t="s">
        <v>110</v>
      </c>
      <c r="BL69" s="1124" t="s">
        <v>1728</v>
      </c>
      <c r="BM69" s="1126" t="s">
        <v>110</v>
      </c>
      <c r="BN69" s="1124" t="s">
        <v>1729</v>
      </c>
    </row>
    <row customHeight="1" ht="11.25">
      <c r="A70" s="1130" t="s">
        <v>1730</v>
      </c>
      <c r="AZ70" s="1176" t="s">
        <v>1322</v>
      </c>
      <c r="BE70" s="1176">
        <v>2068</v>
      </c>
      <c r="BH70" s="1124" t="s">
        <v>1731</v>
      </c>
      <c r="BJ70" s="1124" t="s">
        <v>1732</v>
      </c>
      <c r="BL70" s="1124" t="s">
        <v>1733</v>
      </c>
      <c r="BN70" s="1124" t="s">
        <v>1734</v>
      </c>
    </row>
    <row customHeight="1" ht="11.25">
      <c r="A71" s="1130" t="s">
        <v>1735</v>
      </c>
      <c r="AZ71" s="1176" t="s">
        <v>1324</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112</v>
      </c>
      <c r="BJ73" s="1124" t="s">
        <v>1745</v>
      </c>
      <c r="BK73" s="1173" t="s">
        <v>112</v>
      </c>
      <c r="BL73" s="1124" t="s">
        <v>1746</v>
      </c>
      <c r="BM73" s="1126" t="s">
        <v>112</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1241</v>
      </c>
      <c r="BH76" s="1124" t="s">
        <v>1757</v>
      </c>
      <c r="BJ76" s="1124" t="s">
        <v>1758</v>
      </c>
      <c r="BL76" s="1124" t="s">
        <v>1759</v>
      </c>
    </row>
    <row customHeight="1" ht="11.25">
      <c r="A77" s="1130" t="s">
        <v>1760</v>
      </c>
      <c r="AZ77" s="1176" t="s">
        <v>1267</v>
      </c>
    </row>
    <row customHeight="1" ht="11.25">
      <c r="A78" s="1130" t="s">
        <v>1761</v>
      </c>
      <c r="AZ78" s="1176" t="s">
        <v>1298</v>
      </c>
    </row>
    <row customHeight="1" ht="11.25">
      <c r="A79" s="1130" t="s">
        <v>1762</v>
      </c>
      <c r="AZ79" s="1176" t="s">
        <v>1328</v>
      </c>
      <c r="BH79" s="1123" t="s">
        <v>1763</v>
      </c>
      <c r="BJ79" s="1123" t="s">
        <v>1764</v>
      </c>
      <c r="BL79" s="1123" t="s">
        <v>1765</v>
      </c>
    </row>
    <row customHeight="1" ht="11.25">
      <c r="A80" s="1130" t="s">
        <v>1766</v>
      </c>
      <c r="AZ80" s="1176" t="s">
        <v>1349</v>
      </c>
      <c r="BH80" s="1124" t="s">
        <v>1767</v>
      </c>
      <c r="BJ80" s="1124" t="s">
        <v>1768</v>
      </c>
      <c r="BL80" s="1124" t="s">
        <v>1769</v>
      </c>
    </row>
    <row customHeight="1" ht="11.25">
      <c r="A81" s="1130" t="s">
        <v>1770</v>
      </c>
      <c r="AZ81" s="1176" t="s">
        <v>1366</v>
      </c>
      <c r="BH81" s="1124" t="s">
        <v>1771</v>
      </c>
      <c r="BJ81" s="1124" t="s">
        <v>1772</v>
      </c>
      <c r="BL81" s="1124" t="s">
        <v>1773</v>
      </c>
    </row>
    <row customHeight="1" ht="11.25">
      <c r="A82" s="1130" t="s">
        <v>1774</v>
      </c>
      <c r="AZ82" s="1176" t="s">
        <v>1381</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1024</v>
      </c>
    </row>
    <row customHeight="1" ht="11.25">
      <c r="A91" s="1130" t="s">
        <v>1803</v>
      </c>
      <c r="AZ91" s="1176" t="s">
        <v>1060</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1426</v>
      </c>
      <c r="BL100" s="1124" t="s">
        <v>1426</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576</v>
      </c>
      <c r="BH108" s="1124" t="s">
        <v>1856</v>
      </c>
      <c r="BJ108" s="1124" t="s">
        <v>1857</v>
      </c>
      <c r="BL108" s="1124" t="s">
        <v>1511</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1228</v>
      </c>
    </row>
    <row customHeight="1" ht="11.25">
      <c r="AZ116" s="1957" t="s">
        <v>1845</v>
      </c>
      <c r="BA116" s="1958" t="s">
        <v>1846</v>
      </c>
      <c r="BH116" s="1124" t="s">
        <v>1254</v>
      </c>
    </row>
    <row customHeight="1" ht="11.25">
      <c r="BH117" s="1124" t="s">
        <v>452</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47513-4D55-E26E-527C-A1D8EAD76B38}" mc:Ignorable="x14ac xr xr2 xr3">
  <dimension ref="A1:J25"/>
  <sheetViews>
    <sheetView topLeftCell="A1" showGridLines="0" zoomScale="90" workbookViewId="0">
      <selection activeCell="A1" sqref="A1"/>
    </sheetView>
  </sheetViews>
  <sheetFormatPr defaultColWidth="9.140625" customHeight="1" defaultRowHeight="11.25"/>
  <cols>
    <col min="1" max="2" style="3306" width="15.00390625" hidden="1" customWidth="1"/>
    <col min="3" max="3" style="3304" width="3.00390625" customWidth="1"/>
    <col min="4" max="4" style="3385" width="6.00390625" customWidth="1"/>
    <col min="5" max="5" style="3304" width="52.00390625" customWidth="1"/>
    <col min="6" max="6" style="3304" width="48.00390625" customWidth="1"/>
    <col min="7" max="7" style="3304" width="93.00390625" customWidth="1"/>
    <col min="8" max="8" style="3304" width="8.00390625" customWidth="1"/>
    <col min="9" max="9" style="3304" width="64.00390625" customWidth="1"/>
    <col min="10" max="10" style="3304" width="9.140625" hidden="1"/>
  </cols>
  <sheetData>
    <row customHeight="1" ht="11.25" hidden="1">
      <c r="A1" s="557" t="s">
        <v>305</v>
      </c>
      <c r="J1" s="511" t="s">
        <v>14</v>
      </c>
    </row>
    <row customHeight="1" ht="22.5" hidden="1">
      <c r="A2" s="558"/>
      <c r="B2" s="558"/>
      <c r="C2" s="1786" t="s">
        <v>694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30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88</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"Аэропорт Мурманск"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1862</v>
      </c>
      <c r="F13" s="1577" t="s">
        <v>312</v>
      </c>
      <c r="G13" s="530"/>
      <c r="H13" s="1589"/>
      <c r="J13" s="511">
        <v>19</v>
      </c>
    </row>
    <row customHeight="1" ht="19.95">
      <c r="A14" s="558"/>
      <c r="B14" s="558"/>
      <c r="C14" s="513"/>
      <c r="D14" s="1579" t="s">
        <v>714</v>
      </c>
      <c r="E14" s="1580" t="s">
        <v>1863</v>
      </c>
      <c r="F14" s="1582"/>
      <c r="G14" s="1581" t="s">
        <v>1864</v>
      </c>
      <c r="H14" s="1589"/>
      <c r="J14" s="511">
        <v>19</v>
      </c>
    </row>
    <row customHeight="1" ht="19.95">
      <c r="A15" s="558"/>
      <c r="B15" s="558"/>
      <c r="C15" s="513"/>
      <c r="D15" s="1579" t="s">
        <v>313</v>
      </c>
      <c r="E15" s="1580" t="s">
        <v>1865</v>
      </c>
      <c r="F15" s="1582"/>
      <c r="G15" s="1581" t="s">
        <v>1866</v>
      </c>
      <c r="H15" s="1589"/>
      <c r="J15" s="511">
        <v>19</v>
      </c>
    </row>
    <row customHeight="1" ht="24">
      <c r="A16" s="558"/>
      <c r="B16" s="558"/>
      <c r="C16" s="513"/>
      <c r="D16" s="1579" t="s">
        <v>316</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91</v>
      </c>
      <c r="E18" s="1583" t="s">
        <v>1871</v>
      </c>
      <c r="F18" s="1582"/>
      <c r="G18" s="530" t="s">
        <v>1870</v>
      </c>
      <c r="H18" s="1589"/>
      <c r="I18" s="908"/>
      <c r="J18" s="511">
        <v>46</v>
      </c>
    </row>
    <row customHeight="1" ht="23.25">
      <c r="A19" s="558"/>
      <c r="B19" s="558"/>
      <c r="C19" s="513"/>
      <c r="D19" s="1576" t="s">
        <v>112</v>
      </c>
      <c r="E19" s="1583" t="s">
        <v>1872</v>
      </c>
      <c r="F19" s="1577" t="s">
        <v>312</v>
      </c>
      <c r="G19" s="2527" t="s">
        <v>1873</v>
      </c>
      <c r="H19" s="531"/>
      <c r="J19" s="511">
        <v>22</v>
      </c>
    </row>
    <row s="4754" customFormat="1" customHeight="1" ht="5.25" hidden="1">
      <c r="A20" s="558"/>
      <c r="B20" s="558"/>
      <c r="C20" s="1585"/>
      <c r="D20" s="1584" t="s">
        <v>1121</v>
      </c>
      <c r="E20" s="1070"/>
      <c r="F20" s="1069"/>
      <c r="G20" s="2528"/>
      <c r="J20" s="1586">
        <v>0</v>
      </c>
    </row>
    <row customHeight="1" ht="15.75">
      <c r="A21" s="558"/>
      <c r="B21" s="558"/>
      <c r="C21" s="513"/>
      <c r="D21" s="523"/>
      <c r="E21" s="471" t="s">
        <v>345</v>
      </c>
      <c r="F21" s="525"/>
      <c r="G21" s="2529"/>
      <c r="H21" s="1589"/>
      <c r="J21" s="511">
        <v>15</v>
      </c>
    </row>
    <row s="3306" customFormat="1" customHeight="1" ht="26.25">
      <c r="A22" s="558"/>
      <c r="B22" s="558"/>
      <c r="C22" s="558"/>
      <c r="D22" s="1576" t="s">
        <v>92</v>
      </c>
      <c r="E22" s="530" t="s">
        <v>1874</v>
      </c>
      <c r="F22" s="1582"/>
      <c r="G22" s="530" t="s">
        <v>1875</v>
      </c>
      <c r="H22" s="1588"/>
      <c r="J22" s="557">
        <v>25</v>
      </c>
    </row>
    <row s="3306" customFormat="1" customHeight="1" ht="19.95">
      <c r="A23" s="558"/>
      <c r="B23" s="558"/>
      <c r="C23" s="558"/>
      <c r="D23" s="1576" t="s">
        <v>93</v>
      </c>
      <c r="E23" s="1583" t="s">
        <v>1876</v>
      </c>
      <c r="F23" s="1587"/>
      <c r="G23" s="530" t="s">
        <v>1877</v>
      </c>
      <c r="H23" s="1588"/>
      <c r="J23" s="557">
        <v>19</v>
      </c>
    </row>
    <row s="3306"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14503-36C1-792F-8CDE-A832905AD9F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10" customFormat="1" customHeight="1" ht="22.5" hidden="1">
      <c r="A2" s="887"/>
      <c r="B2" s="1216">
        <v>1</v>
      </c>
      <c r="C2" s="1216"/>
      <c r="D2" s="1984" t="s">
        <v>694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5" customFormat="1" customHeight="1" ht="21">
      <c r="A8" s="1211"/>
      <c r="B8" s="1216"/>
      <c r="C8" s="1211"/>
      <c r="D8" s="1551"/>
      <c r="E8" s="1604" t="s">
        <v>88</v>
      </c>
      <c r="F8" s="1596" t="s">
        <v>1878</v>
      </c>
      <c r="G8" s="1596" t="s">
        <v>48</v>
      </c>
      <c r="H8" s="1596" t="s">
        <v>50</v>
      </c>
      <c r="I8" s="1596" t="s">
        <v>1879</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69535-D756-9E68-4496-82C2F0E9689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694</v>
      </c>
      <c r="E2" s="1945"/>
      <c r="F2" s="1948" t="str">
        <f>IF(ROIV_INFO_NAME="","",ROIV_INFO_NAME)</f>
        <v>АО "Аэропорт Мурманск"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5"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"Аэропорт Мурманск"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F23A-2F7E-046C-BC53-17B30B4E6BE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694</v>
      </c>
      <c r="E2" s="1960"/>
      <c r="F2" s="1962" t="str">
        <f>IF(ROIV_INFO_NAME="","",ROIV_INFO_NAME)</f>
        <v>АО "Аэропорт Мурманск"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5" customFormat="1" customHeight="1" ht="67.2">
      <c r="A8" s="1687"/>
      <c r="B8" s="1422"/>
      <c r="C8" s="1687"/>
      <c r="D8" s="1571"/>
      <c r="E8" s="2534" t="s">
        <v>88</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"Аэропорт Мурманск"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3ED1-784B-D43D-F842-D5CF41F4791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694</v>
      </c>
      <c r="E2" s="2183">
        <v>1</v>
      </c>
      <c r="F2" s="2359" t="str">
        <f>IF(region_name="","",region_name)</f>
        <v>Мурманская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1888</v>
      </c>
      <c r="L3" s="1599"/>
      <c r="M3" s="1976"/>
      <c r="N3" s="1969"/>
      <c r="O3" s="1591"/>
      <c r="P3" s="567"/>
      <c r="Q3" s="479">
        <v>0</v>
      </c>
    </row>
    <row s="2850" customFormat="1" customHeight="1" ht="5.25" hidden="1">
      <c r="A4" s="552"/>
      <c r="D4" s="550"/>
      <c r="F4" s="303" t="s">
        <v>83</v>
      </c>
      <c r="G4" s="550" t="s">
        <v>84</v>
      </c>
      <c r="H4" s="550"/>
      <c r="I4" s="1979"/>
      <c r="J4" s="1600"/>
      <c r="K4" s="1967"/>
      <c r="L4" s="1967"/>
      <c r="M4" s="1967"/>
      <c r="N4" s="1963"/>
      <c r="O4" s="303" t="s">
        <v>83</v>
      </c>
      <c r="P4" s="303"/>
      <c r="Q4" s="567">
        <v>0</v>
      </c>
    </row>
    <row s="2910" customFormat="1" customHeight="1" ht="22.5" hidden="1">
      <c r="A5" s="1697"/>
      <c r="B5" s="1422">
        <v>1</v>
      </c>
      <c r="C5" s="1422"/>
      <c r="D5" s="857"/>
      <c r="E5" s="1969"/>
      <c r="F5" s="1969"/>
      <c r="G5" s="1969"/>
      <c r="H5" s="1980"/>
      <c r="I5" s="1985" t="s">
        <v>694</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20"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5" customFormat="1" customHeight="1" ht="44.25">
      <c r="A11" s="1687"/>
      <c r="B11" s="1422"/>
      <c r="C11" s="1687"/>
      <c r="D11" s="1571"/>
      <c r="E11" s="2548" t="s">
        <v>88</v>
      </c>
      <c r="F11" s="2548" t="s">
        <v>310</v>
      </c>
      <c r="G11" s="2548" t="s">
        <v>1889</v>
      </c>
      <c r="H11" s="2548"/>
      <c r="I11" s="2548" t="s">
        <v>1890</v>
      </c>
      <c r="J11" s="2548"/>
      <c r="K11" s="2548"/>
      <c r="L11" s="2548" t="s">
        <v>1891</v>
      </c>
      <c r="M11" s="2536" t="s">
        <v>1892</v>
      </c>
      <c r="N11" s="2547"/>
      <c r="O11" s="1680"/>
      <c r="P11" s="1680"/>
      <c r="Q11" s="1665">
        <v>42</v>
      </c>
    </row>
    <row s="2865" customFormat="1" customHeight="1" ht="29.25">
      <c r="A12" s="1211"/>
      <c r="B12" s="1216"/>
      <c r="C12" s="1211"/>
      <c r="D12" s="1551"/>
      <c r="E12" s="2534"/>
      <c r="F12" s="2548"/>
      <c r="G12" s="1965" t="s">
        <v>1893</v>
      </c>
      <c r="H12" s="1965" t="s">
        <v>314</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1894</v>
      </c>
      <c r="O13" s="1591"/>
      <c r="P13" s="567"/>
      <c r="Q13" s="479">
        <v>22</v>
      </c>
    </row>
    <row s="2910"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10" customFormat="1" customHeight="1" ht="23.25">
      <c r="A15" s="2155"/>
      <c r="B15" s="1216"/>
      <c r="C15" s="468"/>
      <c r="D15" s="857"/>
      <c r="E15" s="477"/>
      <c r="F15" s="1556" t="s">
        <v>1880</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B0DCA-CE2E-13EF-B33D-F7D59C690EF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02" width="9.140625" hidden="1"/>
    <col min="2" max="2" style="4580" width="9.140625" hidden="1"/>
    <col min="3" max="3" style="4843" width="3.00390625" customWidth="1"/>
    <col min="4" max="4" style="4580" width="6.00390625" customWidth="1"/>
    <col min="5" max="5" style="4580" width="22.00390625" customWidth="1"/>
    <col min="6" max="6" style="4580" width="15.00390625" customWidth="1"/>
    <col min="7" max="7" style="4580" width="14.00390625" customWidth="1"/>
    <col min="8" max="8" style="4580" width="47.00390625" customWidth="1"/>
    <col min="9" max="9" style="4580" width="115.00390625" customWidth="1"/>
    <col min="10" max="10" style="4580" width="3.00390625" customWidth="1"/>
    <col min="11" max="12" style="4580" width="8.00390625" customWidth="1"/>
    <col min="13" max="13" style="458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302"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88</v>
      </c>
      <c r="E9" s="2265" t="s">
        <v>1896</v>
      </c>
      <c r="F9" s="2265"/>
      <c r="G9" s="2265"/>
      <c r="H9" s="2265"/>
      <c r="I9" s="2265"/>
      <c r="M9" s="177">
        <v>28</v>
      </c>
    </row>
    <row customHeight="1" ht="24">
      <c r="D10" s="2265"/>
      <c r="E10" s="183" t="s">
        <v>1897</v>
      </c>
      <c r="F10" s="183" t="s">
        <v>1898</v>
      </c>
      <c r="G10" s="183" t="s">
        <v>1899</v>
      </c>
      <c r="H10" s="183" t="s">
        <v>396</v>
      </c>
      <c r="I10" s="2265"/>
      <c r="M10" s="177">
        <v>23</v>
      </c>
    </row>
    <row customHeight="1" ht="12" hidden="1">
      <c r="D11" s="143" t="s">
        <v>110</v>
      </c>
      <c r="E11" s="143" t="s">
        <v>91</v>
      </c>
      <c r="F11" s="143" t="s">
        <v>112</v>
      </c>
      <c r="G11" s="143" t="s">
        <v>92</v>
      </c>
      <c r="H11" s="143" t="s">
        <v>93</v>
      </c>
      <c r="I11" s="143" t="s">
        <v>113</v>
      </c>
      <c r="M11" s="177">
        <v>0</v>
      </c>
    </row>
    <row s="4580" customFormat="1" customHeight="1" ht="26.25">
      <c r="A12" s="201" t="s">
        <v>90</v>
      </c>
      <c r="B12" s="181" t="s">
        <v>28</v>
      </c>
      <c r="C12" s="182"/>
      <c r="D12" s="184" t="s">
        <v>110</v>
      </c>
      <c r="E12" s="437"/>
      <c r="F12" s="437"/>
      <c r="G12" s="1790" t="s">
        <v>28</v>
      </c>
      <c r="H12" s="438"/>
      <c r="I12" s="2225" t="s">
        <v>1900</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4466A-C9B1-1997-162C-E817417D4B1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77" width="9.140625" hidden="1"/>
    <col min="3" max="3" style="4876" width="3.00390625" customWidth="1"/>
    <col min="4" max="4" style="4877" width="6.00390625" customWidth="1"/>
    <col min="5" max="5" style="4877" width="94.00390625" customWidth="1"/>
    <col min="6" max="9" style="4877" width="8.00390625" customWidth="1"/>
    <col min="10" max="10" style="487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88</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8A2C5-9638-5125-8F8A-5610C4B44263}"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4877" width="9.140625" hidden="1"/>
    <col min="3" max="3" style="4876" width="3.00390625" customWidth="1"/>
    <col min="4" max="4" style="4877" width="6.00390625" customWidth="1"/>
    <col min="5" max="5" style="4877" width="94.00390625" customWidth="1"/>
    <col min="6" max="12" style="4877" width="8.00390625" customWidth="1"/>
    <col min="13" max="13" style="487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88</v>
      </c>
      <c r="E9" s="164" t="s">
        <v>293</v>
      </c>
      <c r="M9" s="125">
        <v>16</v>
      </c>
    </row>
    <row customHeight="1" ht="12.75">
      <c r="C10" s="148"/>
      <c r="D10" s="143" t="s">
        <v>110</v>
      </c>
      <c r="E10" s="143" t="s">
        <v>111</v>
      </c>
      <c r="M10" s="125">
        <v>12</v>
      </c>
    </row>
    <row customHeight="1" ht="15" hidden="1">
      <c r="C11" s="148"/>
      <c r="D11" s="169">
        <v>0</v>
      </c>
      <c r="E11" s="205"/>
      <c r="M11" s="125">
        <v>0</v>
      </c>
    </row>
    <row customHeight="1" ht="61.66666666666666">
      <c r="A12" s="4879"/>
      <c r="B12" s="4879"/>
      <c r="C12" s="1873" t="s">
        <v>694</v>
      </c>
      <c r="D12" s="169" t="s">
        <v>110</v>
      </c>
      <c r="E12" s="170" t="s">
        <v>1907</v>
      </c>
      <c r="F12" s="4879"/>
      <c r="G12" s="4879"/>
      <c r="H12" s="4879"/>
      <c r="I12" s="4879"/>
      <c r="J12" s="4879"/>
      <c r="K12" s="4879"/>
      <c r="L12" s="4879"/>
      <c r="M12" s="4879"/>
    </row>
    <row customHeight="1" ht="69.16666666666666">
      <c r="A13" s="4879"/>
      <c r="B13" s="4879"/>
      <c r="C13" s="1873" t="s">
        <v>694</v>
      </c>
      <c r="D13" s="169" t="s">
        <v>111</v>
      </c>
      <c r="E13" s="170" t="s">
        <v>1908</v>
      </c>
      <c r="F13" s="4879"/>
      <c r="G13" s="4879"/>
      <c r="H13" s="4879"/>
      <c r="I13" s="4879"/>
      <c r="J13" s="4879"/>
      <c r="K13" s="4879"/>
      <c r="L13" s="4879"/>
      <c r="M13" s="4879"/>
    </row>
    <row customHeight="1" ht="14.699999999999998">
      <c r="C14" s="148"/>
      <c r="D14" s="165"/>
      <c r="E14" s="163" t="s">
        <v>1904</v>
      </c>
      <c r="M14" s="125">
        <v>14</v>
      </c>
    </row>
    <row customHeight="1" ht="14.25" hidden="1">
      <c r="A15" s="125" t="s">
        <v>82</v>
      </c>
      <c r="B15" s="125">
        <v>0</v>
      </c>
      <c r="C15" s="147">
        <v>3</v>
      </c>
      <c r="D15" s="125">
        <v>6</v>
      </c>
      <c r="E15" s="125">
        <v>94</v>
      </c>
      <c r="F15" s="125">
        <v>8</v>
      </c>
      <c r="G15" s="125">
        <v>8</v>
      </c>
      <c r="H15" s="125">
        <v>8</v>
      </c>
      <c r="I15" s="125">
        <v>8</v>
      </c>
      <c r="J15" s="125">
        <v>8</v>
      </c>
      <c r="K15" s="125">
        <v>8</v>
      </c>
      <c r="L15" s="125">
        <v>8</v>
      </c>
      <c r="M15" s="12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E880A-8F6B-D17F-D2E3-429F0D355B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F59CD-BC8D-847D-7B82-8185334CEF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89" customFormat="1" customHeight="1" ht="17.25">
      <c r="A2" s="1871" t="s">
        <v>1913</v>
      </c>
    </row>
    <row r="4" s="4877" customFormat="1" customHeight="1" ht="15">
      <c r="C4" s="1872"/>
      <c r="D4" s="169"/>
      <c r="E4" s="433"/>
    </row>
    <row r="6" s="4889" customFormat="1" customHeight="1" ht="17.25">
      <c r="A6" s="1871" t="s">
        <v>1914</v>
      </c>
    </row>
    <row r="8" s="4877" customFormat="1" customHeight="1" ht="17.25">
      <c r="C8" s="1873"/>
      <c r="D8" s="169"/>
      <c r="E8" s="170"/>
    </row>
    <row r="11" s="4889" customFormat="1" customHeight="1" ht="17.25">
      <c r="A11" s="1871" t="s">
        <v>1915</v>
      </c>
    </row>
    <row r="13" s="2865" customFormat="1" customHeight="1" ht="15">
      <c r="A13" s="2273">
        <v>1</v>
      </c>
      <c r="B13" s="1216"/>
      <c r="C13" s="857" t="s">
        <v>694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89" customFormat="1" customHeight="1" ht="17.25">
      <c r="A17" s="1871" t="s">
        <v>1916</v>
      </c>
    </row>
    <row r="19" s="2910" customFormat="1" customHeight="1" ht="15">
      <c r="A19" s="1938"/>
      <c r="B19" s="1422">
        <v>1</v>
      </c>
      <c r="C19" s="1422"/>
      <c r="D19" s="856" t="s">
        <v>694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694</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694</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694</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89" customFormat="1" customHeight="1" ht="11.25">
      <c r="A37" s="1871" t="s">
        <v>1920</v>
      </c>
    </row>
    <row customHeight="1" ht="11.25"/>
    <row s="3304" customFormat="1" customHeight="1" ht="22.5">
      <c r="A39" s="1847"/>
      <c r="B39" s="513"/>
      <c r="C39" s="915"/>
      <c r="D39" s="496"/>
      <c r="E39" s="916"/>
      <c r="F39" s="1868"/>
      <c r="G39" s="1878"/>
      <c r="H39" s="531"/>
    </row>
    <row customHeight="1" ht="11.25"/>
    <row s="4889" customFormat="1" customHeight="1" ht="11.25">
      <c r="A41" s="1871" t="s">
        <v>1921</v>
      </c>
    </row>
    <row customHeight="1" ht="11.25"/>
    <row s="3304" customFormat="1" customHeight="1" ht="22.5">
      <c r="A43" s="513"/>
      <c r="B43" s="513"/>
      <c r="C43" s="513"/>
      <c r="D43" s="496"/>
      <c r="E43" s="916"/>
      <c r="F43" s="917"/>
      <c r="G43" s="1878"/>
      <c r="H43" s="531"/>
    </row>
    <row customHeight="1" ht="11.25"/>
    <row s="4889" customFormat="1" customHeight="1" ht="11.25">
      <c r="A45" s="1871" t="s">
        <v>1922</v>
      </c>
    </row>
    <row customHeight="1" ht="11.25"/>
    <row s="3304" customFormat="1" customHeight="1" ht="24">
      <c r="A47" s="2258" t="s">
        <v>319</v>
      </c>
      <c r="B47" s="558"/>
      <c r="C47" s="2269"/>
      <c r="D47" s="501" t="str">
        <f>A47</f>
        <v>5.1</v>
      </c>
      <c r="E47" s="498" t="s">
        <v>320</v>
      </c>
      <c r="F47" s="2032" t="s">
        <v>312</v>
      </c>
      <c r="G47" s="500" t="s">
        <v>321</v>
      </c>
      <c r="H47" s="531"/>
      <c r="I47" s="908"/>
    </row>
    <row s="3304" customFormat="1" customHeight="1" ht="22.5">
      <c r="A48" s="2258"/>
      <c r="B48" s="558"/>
      <c r="C48" s="2269"/>
      <c r="D48" s="496" t="str">
        <f>D47&amp;".1"</f>
        <v>5.1.1</v>
      </c>
      <c r="E48" s="495" t="s">
        <v>322</v>
      </c>
      <c r="F48" s="2033" t="s">
        <v>28</v>
      </c>
      <c r="G48" s="530"/>
      <c r="H48" s="531"/>
      <c r="I48" s="908"/>
    </row>
    <row s="3304" customFormat="1" customHeight="1" ht="22.5">
      <c r="A49" s="2258"/>
      <c r="B49" s="558"/>
      <c r="C49" s="2269"/>
      <c r="D49" s="496" t="str">
        <f>D47&amp;".2"</f>
        <v>5.1.2</v>
      </c>
      <c r="E49" s="495" t="s">
        <v>323</v>
      </c>
      <c r="F49" s="1788" t="s">
        <v>28</v>
      </c>
      <c r="G49" s="500" t="s">
        <v>324</v>
      </c>
      <c r="H49" s="531"/>
      <c r="I49" s="908"/>
    </row>
    <row s="3304" customFormat="1" customHeight="1" ht="22.5">
      <c r="A50" s="2258"/>
      <c r="B50" s="558"/>
      <c r="C50" s="2269"/>
      <c r="D50" s="496" t="str">
        <f>D47&amp;".3"</f>
        <v>5.1.3</v>
      </c>
      <c r="E50" s="495" t="s">
        <v>325</v>
      </c>
      <c r="F50" s="2033" t="s">
        <v>28</v>
      </c>
      <c r="G50" s="530"/>
      <c r="H50" s="531"/>
      <c r="I50" s="908"/>
    </row>
    <row s="3304" customFormat="1" customHeight="1" ht="22.5">
      <c r="A51" s="2258"/>
      <c r="B51" s="558"/>
      <c r="C51" s="2269"/>
      <c r="D51" s="496" t="str">
        <f>D47&amp;".4"</f>
        <v>5.1.4</v>
      </c>
      <c r="E51" s="495" t="s">
        <v>326</v>
      </c>
      <c r="F51" s="2033" t="s">
        <v>28</v>
      </c>
      <c r="G51" s="500" t="s">
        <v>327</v>
      </c>
      <c r="H51" s="531"/>
      <c r="I51" s="908"/>
    </row>
    <row r="54" s="4889" customFormat="1" customHeight="1" ht="17.25">
      <c r="A54" s="1871" t="s">
        <v>1923</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398</v>
      </c>
      <c r="Q56" s="572" t="s">
        <v>399</v>
      </c>
      <c r="R56" s="573" t="s">
        <v>400</v>
      </c>
      <c r="S56" s="1692" t="s">
        <v>401</v>
      </c>
      <c r="T56" s="1692"/>
      <c r="U56" s="1692"/>
      <c r="V56" s="1692"/>
    </row>
    <row r="58" s="4889" customFormat="1" customHeight="1" ht="11.25">
      <c r="A58" s="1871" t="s">
        <v>1924</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889" customFormat="1" customHeight="1" ht="11.25">
      <c r="A62" s="1871" t="s">
        <v>1925</v>
      </c>
    </row>
    <row r="64" s="4580" customFormat="1" customHeight="1" ht="15">
      <c r="A64" s="201" t="s">
        <v>90</v>
      </c>
      <c r="B64" s="181" t="s">
        <v>28</v>
      </c>
      <c r="C64" s="1882"/>
      <c r="D64" s="184"/>
      <c r="E64" s="437"/>
      <c r="F64" s="437"/>
      <c r="G64" s="1859"/>
      <c r="H64" s="1881"/>
      <c r="I64" s="1860"/>
      <c r="K64" s="328"/>
      <c r="L64" s="329"/>
    </row>
    <row r="66" s="4889" customFormat="1" customHeight="1" ht="11.25">
      <c r="A66" s="1871" t="s">
        <v>1926</v>
      </c>
    </row>
    <row r="68" s="2774" customFormat="1" customHeight="1" ht="14.25">
      <c r="A68" s="399"/>
      <c r="B68" s="1216"/>
      <c r="C68" s="432"/>
      <c r="D68" s="1866"/>
      <c r="E68" s="942"/>
      <c r="F68" s="1881"/>
      <c r="G68" s="145"/>
      <c r="I68" s="1680"/>
      <c r="J68" s="1680"/>
    </row>
    <row r="70" s="4889" customFormat="1" customHeight="1" ht="11.25">
      <c r="A70" s="1871" t="s">
        <v>1927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89"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89"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89"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89"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89" customFormat="1" customHeight="1" ht="11.25">
      <c r="A99" s="1871" t="s">
        <v>1936</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89" customFormat="1" customHeight="1" ht="11.25">
      <c r="A107" s="1871" t="s">
        <v>1938</v>
      </c>
    </row>
    <row customHeight="1" ht="17.25"/>
    <row s="443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3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35"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89" customFormat="1" customHeight="1" ht="11.25">
      <c r="A113" s="1871" t="s">
        <v>1940</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1941</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1941</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89" customFormat="1" customHeight="1" ht="11.25">
      <c r="A125" s="1871" t="s">
        <v>1942</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1941</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89" customFormat="1" customHeight="1" ht="11.25">
      <c r="A137" s="1871" t="s">
        <v>1943</v>
      </c>
    </row>
    <row r="139" s="2910" customFormat="1" customHeight="1" ht="45">
      <c r="A139" s="1862"/>
      <c r="B139" s="1216"/>
      <c r="C139" s="468"/>
      <c r="D139" s="145"/>
      <c r="E139" s="2628"/>
      <c r="F139" s="2164" t="s">
        <v>110</v>
      </c>
      <c r="G139" s="2631" t="s">
        <v>28</v>
      </c>
      <c r="H139" s="345"/>
      <c r="I139" s="693" t="s">
        <v>110</v>
      </c>
      <c r="J139" s="1863" t="s">
        <v>1944</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1946</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89" customFormat="1" customHeight="1" ht="17.25">
      <c r="A152" s="1871" t="s">
        <v>1947</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28</v>
      </c>
      <c r="S154" s="2163" t="s">
        <v>66</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169</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170</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171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172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28</v>
      </c>
      <c r="S160" s="2163" t="s">
        <v>66</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169</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170</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171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28</v>
      </c>
      <c r="S165" s="2163" t="s">
        <v>66</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169</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170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66</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89" customFormat="1" customHeight="1" ht="17.25">
      <c r="A174" s="1871" t="s">
        <v>1948</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170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171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172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170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171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170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89" customFormat="1" customHeight="1" ht="17.25">
      <c r="A200" s="1871" t="s">
        <v>1949</v>
      </c>
    </row>
    <row customHeight="1" ht="17.25">
      <c r="G201" s="1895"/>
      <c r="H201" s="1895"/>
      <c r="I201" s="1895"/>
      <c r="M201" s="1891"/>
    </row>
    <row s="2910"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32" customFormat="1" customHeight="1" ht="11.25">
      <c r="D207" s="2579"/>
      <c r="E207" s="2255"/>
      <c r="F207" s="2255"/>
      <c r="G207" s="2168"/>
      <c r="H207" s="1626"/>
      <c r="I207" s="1627"/>
      <c r="J207" s="2574" t="s">
        <v>172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3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805C-F108-CC96-E108-FC1BFDE595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01" width="43.140625"/>
    <col min="2" max="2" style="5201" width="43.140625" hidden="1"/>
    <col min="3" max="3" style="5201" width="43.140625"/>
    <col min="4" max="5" style="5201" width="36.421875" customWidth="1"/>
    <col min="6" max="8" style="5202" width="36.421875" customWidth="1"/>
  </cols>
  <sheetData>
    <row customHeight="1" ht="9">
      <c r="A1" s="902" t="s">
        <v>1953</v>
      </c>
      <c r="B1" s="902"/>
      <c r="C1" s="1038" t="s">
        <v>1954</v>
      </c>
      <c r="D1" s="1036" t="s">
        <v>813</v>
      </c>
      <c r="E1" s="1036" t="s">
        <v>859</v>
      </c>
      <c r="F1" s="1036" t="s">
        <v>912</v>
      </c>
      <c r="G1" s="1036" t="s">
        <v>899</v>
      </c>
      <c r="H1" s="1036" t="s">
        <v>1626</v>
      </c>
    </row>
    <row customHeight="1" ht="9">
      <c r="A2" s="1039" t="s">
        <v>1955</v>
      </c>
      <c r="B2" s="1039"/>
      <c r="C2" s="1040" t="str">
        <f>INDEX(TEMPLATE_NUMBER_FORM_LIST,MATCH(TEMPLATE_SPHERE,TEMPLATE_SPHERE_LIST,0))</f>
        <v>16</v>
      </c>
      <c r="D2" s="1039" t="s">
        <v>99</v>
      </c>
      <c r="E2" s="1039" t="s">
        <v>150</v>
      </c>
      <c r="F2" s="1041" t="s">
        <v>150</v>
      </c>
      <c r="G2" s="1039" t="s">
        <v>150</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1957</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1959</v>
      </c>
    </row>
    <row customHeight="1" ht="117">
      <c r="A5" s="902" t="s">
        <v>1960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1962</v>
      </c>
    </row>
    <row customHeight="1" ht="90">
      <c r="A6" s="902" t="s">
        <v>1963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1964</v>
      </c>
      <c r="B7" s="902" t="s">
        <v>112</v>
      </c>
      <c r="C7" s="1040" t="str">
        <f>IF(TEMPLATE_SPHERE="HEAT",D7,E7)</f>
        <v>Форма 11. Информация о расходах на капитальный и текущий ремонт основных средств</v>
      </c>
      <c r="D7" s="902" t="s">
        <v>1965</v>
      </c>
      <c r="E7" s="902" t="s">
        <v>1966</v>
      </c>
      <c r="F7" s="1042"/>
      <c r="G7" s="1042"/>
      <c r="H7" s="1042"/>
    </row>
    <row customHeight="1" ht="108">
      <c r="A8" s="902" t="s">
        <v>1967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1169</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1578</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341F08-4F99-6221-6F7F-DA286AAE683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01" width="9.140625"/>
    <col min="3" max="7" style="5245" width="8.00390625" customWidth="1"/>
    <col min="8" max="12" style="5245" width="8.57421875" customWidth="1"/>
    <col min="13" max="14" style="5245" width="27.7109375" customWidth="1"/>
    <col min="15" max="19" style="5245" width="5.140625" customWidth="1"/>
    <col min="20" max="24" style="5245" width="27.7109375" customWidth="1"/>
    <col min="25" max="25" style="5246" width="1.8515625" customWidth="1"/>
    <col min="26" max="26" style="5201" width="27.7109375" customWidth="1"/>
    <col min="27" max="27" style="5247" width="27.7109375" customWidth="1"/>
    <col min="28" max="29" style="5201" width="27.7109375" customWidth="1"/>
    <col min="30" max="30" style="5201" width="3.8515625" customWidth="1"/>
    <col min="31" max="34" style="5201" width="9.140625"/>
  </cols>
  <sheetData>
    <row s="5203"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813</v>
      </c>
      <c r="D2" s="897" t="s">
        <v>859</v>
      </c>
      <c r="E2" s="897" t="s">
        <v>912</v>
      </c>
      <c r="F2" s="897" t="s">
        <v>899</v>
      </c>
      <c r="G2" s="897" t="s">
        <v>1626</v>
      </c>
      <c r="H2" s="899"/>
      <c r="I2" s="899"/>
      <c r="J2" s="899"/>
      <c r="K2" s="899"/>
      <c r="L2" s="899"/>
      <c r="M2" s="899"/>
      <c r="N2" s="899"/>
      <c r="O2" s="897" t="s">
        <v>813</v>
      </c>
      <c r="P2" s="897" t="s">
        <v>859</v>
      </c>
      <c r="Q2" s="897" t="s">
        <v>899</v>
      </c>
      <c r="R2" s="897" t="s">
        <v>912</v>
      </c>
      <c r="S2" s="897" t="s">
        <v>1626</v>
      </c>
      <c r="T2" s="897" t="s">
        <v>813</v>
      </c>
      <c r="U2" s="897" t="s">
        <v>859</v>
      </c>
      <c r="V2" s="897" t="s">
        <v>899</v>
      </c>
      <c r="W2" s="897" t="s">
        <v>912</v>
      </c>
      <c r="X2" s="897" t="s">
        <v>1626</v>
      </c>
      <c r="Y2" s="897"/>
      <c r="Z2" s="897" t="s">
        <v>813</v>
      </c>
      <c r="AA2" s="906" t="s">
        <v>859</v>
      </c>
      <c r="AB2" s="897" t="s">
        <v>899</v>
      </c>
      <c r="AC2" s="897" t="s">
        <v>912</v>
      </c>
      <c r="AD2" s="897" t="s">
        <v>1626</v>
      </c>
    </row>
    <row customHeight="1" ht="162">
      <c r="A3" s="901" t="s">
        <v>26</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1565</v>
      </c>
      <c r="D11" s="2655" t="s">
        <v>1561</v>
      </c>
      <c r="E11" s="2655" t="s">
        <v>1659</v>
      </c>
      <c r="F11" s="2655" t="s">
        <v>2030</v>
      </c>
      <c r="G11" s="2655"/>
      <c r="H11" s="954" t="s">
        <v>2031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741</v>
      </c>
      <c r="R25" s="1013" t="s">
        <v>313</v>
      </c>
      <c r="S25" s="1013"/>
      <c r="T25" s="1020" t="s">
        <v>2068</v>
      </c>
      <c r="U25" s="902" t="s">
        <v>2068</v>
      </c>
      <c r="V25" s="902" t="s">
        <v>2068</v>
      </c>
      <c r="W25" s="902" t="s">
        <v>2068</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2069</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2070</v>
      </c>
      <c r="V26" s="1020" t="s">
        <v>2070</v>
      </c>
      <c r="W26" s="1020" t="s">
        <v>2070</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2071</v>
      </c>
      <c r="R27" s="1013" t="s">
        <v>726</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2078</v>
      </c>
      <c r="P31" s="1013" t="s">
        <v>737</v>
      </c>
      <c r="Q31" s="1013" t="s">
        <v>2078</v>
      </c>
      <c r="R31" s="1013" t="s">
        <v>737</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739</v>
      </c>
      <c r="Q32" s="1013" t="s">
        <v>2081</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747</v>
      </c>
      <c r="Q40" s="1013" t="s">
        <v>2104</v>
      </c>
      <c r="R40" s="1013" t="s">
        <v>747</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751</v>
      </c>
      <c r="Q43" s="1013" t="s">
        <v>2115</v>
      </c>
      <c r="R43" s="1013" t="s">
        <v>751</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2147</v>
      </c>
      <c r="U52" s="899" t="s">
        <v>2148</v>
      </c>
      <c r="V52" s="899" t="s">
        <v>2149</v>
      </c>
      <c r="W52" s="899" t="s">
        <v>2150</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330</v>
      </c>
      <c r="Q53" s="1013" t="s">
        <v>330</v>
      </c>
      <c r="R53" s="1013" t="s">
        <v>330</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2154</v>
      </c>
      <c r="V56" s="899" t="s">
        <v>2154</v>
      </c>
      <c r="W56" s="899" t="s">
        <v>2154</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2156</v>
      </c>
      <c r="V57" s="899" t="s">
        <v>2156</v>
      </c>
      <c r="W57" s="899" t="s">
        <v>2156</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634</v>
      </c>
      <c r="U60" s="899" t="s">
        <v>634</v>
      </c>
      <c r="V60" s="899" t="s">
        <v>634</v>
      </c>
      <c r="W60" s="899" t="s">
        <v>634</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639</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679</v>
      </c>
      <c r="U89" s="899" t="s">
        <v>679</v>
      </c>
      <c r="V89" s="899" t="s">
        <v>679</v>
      </c>
      <c r="W89" s="899" t="s">
        <v>679</v>
      </c>
      <c r="X89" s="899"/>
      <c r="Y89" s="1056"/>
      <c r="Z89" s="902"/>
      <c r="AA89" s="905"/>
      <c r="AB89" s="902"/>
      <c r="AC89" s="902"/>
      <c r="AD89" s="902"/>
    </row>
    <row customHeight="1" ht="27">
      <c r="A90" s="901"/>
      <c r="B90" s="955">
        <v>73</v>
      </c>
      <c r="C90" s="899" t="s">
        <v>2209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1471</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99</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1488</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1502</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1514</v>
      </c>
      <c r="P99" s="1013"/>
      <c r="Q99" s="1013"/>
      <c r="R99" s="1013"/>
      <c r="S99" s="1013"/>
      <c r="T99" s="899" t="s">
        <v>2227</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2228</v>
      </c>
      <c r="P100" s="1013"/>
      <c r="Q100" s="1013"/>
      <c r="R100" s="1013"/>
      <c r="S100" s="1013"/>
      <c r="T100" s="899" t="s">
        <v>2229</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2230</v>
      </c>
      <c r="P101" s="1013"/>
      <c r="Q101" s="1013"/>
      <c r="R101" s="1013"/>
      <c r="S101" s="1013"/>
      <c r="T101" s="899" t="s">
        <v>2231</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2232</v>
      </c>
      <c r="D148" s="899" t="s">
        <v>1570</v>
      </c>
      <c r="E148" s="899" t="s">
        <v>1670</v>
      </c>
      <c r="F148" s="899" t="s">
        <v>2233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C2709-6865-A6BD-43D6-4F8AD5FC771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68" width="3.00390625" customWidth="1"/>
    <col min="10" max="11" style="3665" width="3.00390625" customWidth="1"/>
    <col min="12" max="12" style="366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АО "Аэропорт Мурманск"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426</v>
      </c>
      <c r="N9" s="360"/>
      <c r="O9" s="2307" t="str">
        <f>IF(TITLE_DATE_CHANGE_PERIOD="",IF(TITLE_DATE_PR="","",TITLE_DATE_PR),TITLE_DATE_CHANGE_PERIOD)</f>
        <v>45409.61546296296</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б/н</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88</v>
      </c>
      <c r="M15" s="2265" t="s">
        <v>431</v>
      </c>
      <c r="N15" s="357"/>
      <c r="O15" s="2330" t="s">
        <v>2237</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2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176</v>
      </c>
      <c r="B19" s="1419" t="s">
        <v>177</v>
      </c>
      <c r="C19" s="1419" t="s">
        <v>178</v>
      </c>
      <c r="D19" s="1419" t="s">
        <v>179</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176</v>
      </c>
      <c r="B20" s="1419" t="s">
        <v>177</v>
      </c>
      <c r="C20" s="1419" t="s">
        <v>178</v>
      </c>
      <c r="D20" s="1419" t="s">
        <v>179</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176</v>
      </c>
      <c r="B21" s="1419" t="s">
        <v>177</v>
      </c>
      <c r="C21" s="1419" t="s">
        <v>178</v>
      </c>
      <c r="D21" s="1419" t="s">
        <v>179</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176</v>
      </c>
      <c r="B22" s="1419" t="s">
        <v>177</v>
      </c>
      <c r="C22" s="1419" t="s">
        <v>178</v>
      </c>
      <c r="D22" s="1419" t="s">
        <v>179</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176</v>
      </c>
      <c r="B23" s="1419" t="s">
        <v>177</v>
      </c>
      <c r="C23" s="1419" t="s">
        <v>178</v>
      </c>
      <c r="D23" s="1419" t="s">
        <v>179</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176</v>
      </c>
      <c r="B24" s="1419" t="s">
        <v>177</v>
      </c>
      <c r="C24" s="1419" t="s">
        <v>178</v>
      </c>
      <c r="D24" s="1419" t="s">
        <v>179</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176</v>
      </c>
      <c r="B25" s="1419" t="s">
        <v>177</v>
      </c>
      <c r="C25" s="1419" t="s">
        <v>178</v>
      </c>
      <c r="D25" s="1419" t="s">
        <v>179</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416</v>
      </c>
      <c r="Y25" s="567">
        <f>STRCHECKDATE(O26:W26)</f>
      </c>
      <c r="Z25" s="556"/>
      <c r="AA25" s="556" t="str">
        <f>IF(M25="","",M25)</f>
        <v/>
      </c>
      <c r="AB25" s="556"/>
      <c r="AC25" s="556"/>
      <c r="AD25" s="1211">
        <v>11</v>
      </c>
    </row>
    <row customHeight="1" ht="11.549999999999999">
      <c r="A26" s="1419" t="s">
        <v>176</v>
      </c>
      <c r="B26" s="1419" t="s">
        <v>177</v>
      </c>
      <c r="C26" s="1419" t="s">
        <v>178</v>
      </c>
      <c r="D26" s="1419" t="s">
        <v>179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176</v>
      </c>
      <c r="B27" s="1419" t="s">
        <v>177</v>
      </c>
      <c r="C27" s="1419" t="s">
        <v>178</v>
      </c>
      <c r="D27" s="1419" t="s">
        <v>179</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176</v>
      </c>
      <c r="B28" s="1419" t="s">
        <v>177</v>
      </c>
      <c r="C28" s="1419" t="s">
        <v>178</v>
      </c>
      <c r="D28" s="1419" t="s">
        <v>179</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176</v>
      </c>
      <c r="B29" s="1419" t="s">
        <v>177</v>
      </c>
      <c r="C29" s="1419" t="s">
        <v>178</v>
      </c>
      <c r="D29" s="1419" t="s">
        <v>179</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176</v>
      </c>
      <c r="B30" s="1419" t="s">
        <v>177</v>
      </c>
      <c r="C30" s="1419" t="s">
        <v>178</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176</v>
      </c>
      <c r="B31" s="1419" t="s">
        <v>177</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172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E719-1385-3771-016E-24B7D2C86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A4AE7-A752-C61D-88D7-A2D30D0C5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6C28C-64BE-9F8D-079E-1F77237FB9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2087A-F7C2-5658-0F2C-847297491A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9AA9-B1C3-8B3A-F83A-.1EF4D82C5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A1CEE-F689-2B23-5BDD-EBAE497F5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4D05A-DBDB-E72D-DFB1-BD29BF46C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452C6-A29E-95CA-2B74-0B078B292A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C453A-5A72-51C3-2A87-14C8AEB2EAE3}"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2242</v>
      </c>
      <c r="B1" s="2672" t="s">
        <v>2243</v>
      </c>
      <c r="C1" s="2673" t="s">
        <v>2244</v>
      </c>
      <c r="D1" s="2674"/>
      <c r="E1" s="892" t="s">
        <v>2245</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2009</v>
      </c>
      <c r="D5" s="2681" t="s">
        <v>2246</v>
      </c>
      <c r="E5" s="892"/>
    </row>
    <row s="2910"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B305F-0986-494F-34DE-3E26554DAC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199CE-8185-A088-8864-A089317875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E6F2B-2086-2076-F056-9DAB521EEC23}"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301" t="s">
        <v>2256</v>
      </c>
      <c r="B2" s="5301" t="s">
        <v>16</v>
      </c>
      <c r="C2" s="5301" t="s">
        <v>2257</v>
      </c>
      <c r="D2" s="5301" t="s">
        <v>2258</v>
      </c>
      <c r="E2" s="5301" t="s">
        <v>2259</v>
      </c>
      <c r="F2" s="5301" t="s">
        <v>2260</v>
      </c>
      <c r="G2" s="5301" t="s">
        <v>2261</v>
      </c>
      <c r="H2" s="5301" t="s">
        <v>28</v>
      </c>
      <c r="I2" s="5301" t="s">
        <v>813</v>
      </c>
    </row>
    <row customHeight="1" ht="11.25">
      <c r="A3" s="5301" t="s">
        <v>2256</v>
      </c>
      <c r="B3" s="5301" t="s">
        <v>16</v>
      </c>
      <c r="C3" s="5301" t="s">
        <v>2262</v>
      </c>
      <c r="D3" s="5301" t="s">
        <v>2258</v>
      </c>
      <c r="E3" s="5301" t="s">
        <v>2259</v>
      </c>
      <c r="F3" s="5301" t="s">
        <v>2263</v>
      </c>
      <c r="G3" s="5301" t="s">
        <v>2264</v>
      </c>
      <c r="H3" s="5301" t="s">
        <v>28</v>
      </c>
      <c r="I3" s="5301" t="s">
        <v>813</v>
      </c>
    </row>
    <row customHeight="1" ht="11.25">
      <c r="A4" s="5301" t="s">
        <v>2256</v>
      </c>
      <c r="B4" s="5301" t="s">
        <v>16</v>
      </c>
      <c r="C4" s="5301" t="s">
        <v>13</v>
      </c>
      <c r="D4" s="5301" t="s">
        <v>46</v>
      </c>
      <c r="E4" s="5301" t="s">
        <v>49</v>
      </c>
      <c r="F4" s="5301" t="s">
        <v>51</v>
      </c>
      <c r="G4" s="5301" t="s">
        <v>28</v>
      </c>
      <c r="H4" s="5301" t="s">
        <v>28</v>
      </c>
      <c r="I4" s="5301" t="s">
        <v>813</v>
      </c>
    </row>
    <row customHeight="1" ht="11.25">
      <c r="A5" s="5301" t="s">
        <v>2256</v>
      </c>
      <c r="B5" s="5301" t="s">
        <v>16</v>
      </c>
      <c r="C5" s="5301" t="s">
        <v>2265</v>
      </c>
      <c r="D5" s="5301" t="s">
        <v>2266</v>
      </c>
      <c r="E5" s="5301" t="s">
        <v>2267</v>
      </c>
      <c r="F5" s="5301" t="s">
        <v>2268</v>
      </c>
      <c r="G5" s="5301" t="s">
        <v>2269</v>
      </c>
      <c r="H5" s="5301" t="s">
        <v>28</v>
      </c>
      <c r="I5" s="5301" t="s">
        <v>813</v>
      </c>
    </row>
    <row customHeight="1" ht="11.25">
      <c r="A6" s="5301" t="s">
        <v>2256</v>
      </c>
      <c r="B6" s="5301" t="s">
        <v>16</v>
      </c>
      <c r="C6" s="5301" t="s">
        <v>2270</v>
      </c>
      <c r="D6" s="5301" t="s">
        <v>2271</v>
      </c>
      <c r="E6" s="5301" t="s">
        <v>2272</v>
      </c>
      <c r="F6" s="5301" t="s">
        <v>2273</v>
      </c>
      <c r="G6" s="5301" t="s">
        <v>28</v>
      </c>
      <c r="H6" s="5301" t="s">
        <v>28</v>
      </c>
      <c r="I6" s="5301" t="s">
        <v>813</v>
      </c>
    </row>
    <row customHeight="1" ht="11.25">
      <c r="A7" s="5301" t="s">
        <v>2256</v>
      </c>
      <c r="B7" s="5301" t="s">
        <v>16</v>
      </c>
      <c r="C7" s="5301" t="s">
        <v>2274</v>
      </c>
      <c r="D7" s="5301" t="s">
        <v>2275</v>
      </c>
      <c r="E7" s="5301" t="s">
        <v>2276</v>
      </c>
      <c r="F7" s="5301" t="s">
        <v>2273</v>
      </c>
      <c r="G7" s="5301" t="s">
        <v>2277</v>
      </c>
      <c r="H7" s="5301" t="s">
        <v>28</v>
      </c>
      <c r="I7" s="5301" t="s">
        <v>813</v>
      </c>
    </row>
    <row customHeight="1" ht="11.25">
      <c r="A8" s="5301" t="s">
        <v>2256</v>
      </c>
      <c r="B8" s="5301" t="s">
        <v>16</v>
      </c>
      <c r="C8" s="5301" t="s">
        <v>2278</v>
      </c>
      <c r="D8" s="5301" t="s">
        <v>2279</v>
      </c>
      <c r="E8" s="5301" t="s">
        <v>2280</v>
      </c>
      <c r="F8" s="5301" t="s">
        <v>2281</v>
      </c>
      <c r="G8" s="5301" t="s">
        <v>28</v>
      </c>
      <c r="H8" s="5301" t="s">
        <v>28</v>
      </c>
      <c r="I8" s="5301" t="s">
        <v>813</v>
      </c>
    </row>
    <row customHeight="1" ht="11.25">
      <c r="A9" s="5301" t="s">
        <v>2256</v>
      </c>
      <c r="B9" s="5301" t="s">
        <v>16</v>
      </c>
      <c r="C9" s="5301" t="s">
        <v>2282</v>
      </c>
      <c r="D9" s="5301" t="s">
        <v>2283</v>
      </c>
      <c r="E9" s="5301" t="s">
        <v>2284</v>
      </c>
      <c r="F9" s="5301" t="s">
        <v>2268</v>
      </c>
      <c r="G9" s="5301" t="s">
        <v>28</v>
      </c>
      <c r="H9" s="5301" t="s">
        <v>28</v>
      </c>
      <c r="I9" s="5301" t="s">
        <v>813</v>
      </c>
    </row>
    <row customHeight="1" ht="11.25">
      <c r="A10" s="5301" t="s">
        <v>2256</v>
      </c>
      <c r="B10" s="5301" t="s">
        <v>16</v>
      </c>
      <c r="C10" s="5301" t="s">
        <v>2285</v>
      </c>
      <c r="D10" s="5301" t="s">
        <v>2286</v>
      </c>
      <c r="E10" s="5301" t="s">
        <v>2287</v>
      </c>
      <c r="F10" s="5301" t="s">
        <v>2268</v>
      </c>
      <c r="G10" s="5301" t="s">
        <v>2288</v>
      </c>
      <c r="H10" s="5301" t="s">
        <v>28</v>
      </c>
      <c r="I10" s="5301" t="s">
        <v>813</v>
      </c>
    </row>
    <row customHeight="1" ht="11.25">
      <c r="A11" s="5301" t="s">
        <v>2256</v>
      </c>
      <c r="B11" s="5301" t="s">
        <v>16</v>
      </c>
      <c r="C11" s="5301" t="s">
        <v>2289</v>
      </c>
      <c r="D11" s="5301" t="s">
        <v>2290</v>
      </c>
      <c r="E11" s="5301" t="s">
        <v>2291</v>
      </c>
      <c r="F11" s="5301" t="s">
        <v>2268</v>
      </c>
      <c r="G11" s="5301" t="s">
        <v>28</v>
      </c>
      <c r="H11" s="5301" t="s">
        <v>28</v>
      </c>
      <c r="I11" s="5301" t="s">
        <v>813</v>
      </c>
    </row>
    <row customHeight="1" ht="11.25">
      <c r="A12" s="5301" t="s">
        <v>2256</v>
      </c>
      <c r="B12" s="5301" t="s">
        <v>16</v>
      </c>
      <c r="C12" s="5301" t="s">
        <v>2292</v>
      </c>
      <c r="D12" s="5301" t="s">
        <v>2293</v>
      </c>
      <c r="E12" s="5301" t="s">
        <v>2294</v>
      </c>
      <c r="F12" s="5301" t="s">
        <v>2295</v>
      </c>
      <c r="G12" s="5301" t="s">
        <v>28</v>
      </c>
      <c r="H12" s="5301" t="s">
        <v>28</v>
      </c>
      <c r="I12" s="5301" t="s">
        <v>813</v>
      </c>
    </row>
    <row customHeight="1" ht="11.25">
      <c r="A13" s="5301" t="s">
        <v>2256</v>
      </c>
      <c r="B13" s="5301" t="s">
        <v>16</v>
      </c>
      <c r="C13" s="5301" t="s">
        <v>2296</v>
      </c>
      <c r="D13" s="5301" t="s">
        <v>2297</v>
      </c>
      <c r="E13" s="5301" t="s">
        <v>2298</v>
      </c>
      <c r="F13" s="5301" t="s">
        <v>2299</v>
      </c>
      <c r="G13" s="5301" t="s">
        <v>2300</v>
      </c>
      <c r="H13" s="5301" t="s">
        <v>28</v>
      </c>
      <c r="I13" s="5301" t="s">
        <v>813</v>
      </c>
    </row>
    <row customHeight="1" ht="11.25">
      <c r="A14" s="5301" t="s">
        <v>2256</v>
      </c>
      <c r="B14" s="5301" t="s">
        <v>16</v>
      </c>
      <c r="C14" s="5301" t="s">
        <v>2301</v>
      </c>
      <c r="D14" s="5301" t="s">
        <v>2302</v>
      </c>
      <c r="E14" s="5301" t="s">
        <v>2303</v>
      </c>
      <c r="F14" s="5301" t="s">
        <v>2304</v>
      </c>
      <c r="G14" s="5301" t="s">
        <v>28</v>
      </c>
      <c r="H14" s="5301" t="s">
        <v>28</v>
      </c>
      <c r="I14" s="5301" t="s">
        <v>813</v>
      </c>
    </row>
    <row customHeight="1" ht="11.25">
      <c r="A15" s="5301" t="s">
        <v>2256</v>
      </c>
      <c r="B15" s="5301" t="s">
        <v>16</v>
      </c>
      <c r="C15" s="5301" t="s">
        <v>2305</v>
      </c>
      <c r="D15" s="5301" t="s">
        <v>2306</v>
      </c>
      <c r="E15" s="5301" t="s">
        <v>2307</v>
      </c>
      <c r="F15" s="5301" t="s">
        <v>2308</v>
      </c>
      <c r="G15" s="5301" t="s">
        <v>2309</v>
      </c>
      <c r="H15" s="5301" t="s">
        <v>28</v>
      </c>
      <c r="I15" s="5301" t="s">
        <v>813</v>
      </c>
    </row>
    <row customHeight="1" ht="11.25">
      <c r="A16" s="5301" t="s">
        <v>2256</v>
      </c>
      <c r="B16" s="5301" t="s">
        <v>16</v>
      </c>
      <c r="C16" s="5301" t="s">
        <v>2310</v>
      </c>
      <c r="D16" s="5301" t="s">
        <v>2311</v>
      </c>
      <c r="E16" s="5301" t="s">
        <v>2312</v>
      </c>
      <c r="F16" s="5301" t="s">
        <v>2313</v>
      </c>
      <c r="G16" s="5301" t="s">
        <v>28</v>
      </c>
      <c r="H16" s="5301" t="s">
        <v>28</v>
      </c>
      <c r="I16" s="5301" t="s">
        <v>813</v>
      </c>
    </row>
    <row customHeight="1" ht="11.25">
      <c r="A17" s="5301" t="s">
        <v>2256</v>
      </c>
      <c r="B17" s="5301" t="s">
        <v>16</v>
      </c>
      <c r="C17" s="5301" t="s">
        <v>2314</v>
      </c>
      <c r="D17" s="5301" t="s">
        <v>2315</v>
      </c>
      <c r="E17" s="5301" t="s">
        <v>2316</v>
      </c>
      <c r="F17" s="5301" t="s">
        <v>2268</v>
      </c>
      <c r="G17" s="5301" t="s">
        <v>2317</v>
      </c>
      <c r="H17" s="5301" t="s">
        <v>28</v>
      </c>
      <c r="I17" s="5301" t="s">
        <v>813</v>
      </c>
    </row>
    <row customHeight="1" ht="11.25">
      <c r="A18" s="5301" t="s">
        <v>2256</v>
      </c>
      <c r="B18" s="5301" t="s">
        <v>16</v>
      </c>
      <c r="C18" s="5301" t="s">
        <v>2318</v>
      </c>
      <c r="D18" s="5301" t="s">
        <v>2319</v>
      </c>
      <c r="E18" s="5301" t="s">
        <v>2320</v>
      </c>
      <c r="F18" s="5301" t="s">
        <v>2321</v>
      </c>
      <c r="G18" s="5301" t="s">
        <v>28</v>
      </c>
      <c r="H18" s="5301" t="s">
        <v>28</v>
      </c>
      <c r="I18" s="5301" t="s">
        <v>813</v>
      </c>
    </row>
    <row customHeight="1" ht="11.25">
      <c r="A19" s="5301" t="s">
        <v>2256</v>
      </c>
      <c r="B19" s="5301" t="s">
        <v>16</v>
      </c>
      <c r="C19" s="5301" t="s">
        <v>2322</v>
      </c>
      <c r="D19" s="5301" t="s">
        <v>2323</v>
      </c>
      <c r="E19" s="5301" t="s">
        <v>2324</v>
      </c>
      <c r="F19" s="5301" t="s">
        <v>2268</v>
      </c>
      <c r="G19" s="5301" t="s">
        <v>28</v>
      </c>
      <c r="H19" s="5301" t="s">
        <v>28</v>
      </c>
      <c r="I19" s="5301" t="s">
        <v>813</v>
      </c>
    </row>
    <row customHeight="1" ht="11.25">
      <c r="A20" s="5301" t="s">
        <v>2256</v>
      </c>
      <c r="B20" s="5301" t="s">
        <v>16</v>
      </c>
      <c r="C20" s="5301" t="s">
        <v>2325</v>
      </c>
      <c r="D20" s="5301" t="s">
        <v>2326</v>
      </c>
      <c r="E20" s="5301" t="s">
        <v>2327</v>
      </c>
      <c r="F20" s="5301" t="s">
        <v>2268</v>
      </c>
      <c r="G20" s="5301" t="s">
        <v>2328</v>
      </c>
      <c r="H20" s="5301" t="s">
        <v>28</v>
      </c>
      <c r="I20" s="5301" t="s">
        <v>813</v>
      </c>
    </row>
    <row customHeight="1" ht="11.25">
      <c r="A21" s="5301" t="s">
        <v>2256</v>
      </c>
      <c r="B21" s="5301" t="s">
        <v>16</v>
      </c>
      <c r="C21" s="5301" t="s">
        <v>28</v>
      </c>
      <c r="D21" s="5301" t="s">
        <v>2329</v>
      </c>
      <c r="E21" s="5301" t="s">
        <v>2330</v>
      </c>
      <c r="F21" s="5301" t="s">
        <v>2268</v>
      </c>
      <c r="G21" s="5301" t="s">
        <v>28</v>
      </c>
      <c r="H21" s="5301" t="s">
        <v>28</v>
      </c>
      <c r="I21" s="5301" t="s">
        <v>813</v>
      </c>
    </row>
    <row customHeight="1" ht="11.25">
      <c r="A22" s="5301" t="s">
        <v>2256</v>
      </c>
      <c r="B22" s="5301" t="s">
        <v>16</v>
      </c>
      <c r="C22" s="5301" t="s">
        <v>2331</v>
      </c>
      <c r="D22" s="5301" t="s">
        <v>2332</v>
      </c>
      <c r="E22" s="5301" t="s">
        <v>2333</v>
      </c>
      <c r="F22" s="5301" t="s">
        <v>2334</v>
      </c>
      <c r="G22" s="5301" t="s">
        <v>28</v>
      </c>
      <c r="H22" s="5301" t="s">
        <v>28</v>
      </c>
      <c r="I22" s="5301" t="s">
        <v>813</v>
      </c>
    </row>
    <row customHeight="1" ht="11.25">
      <c r="A23" s="5301" t="s">
        <v>2256</v>
      </c>
      <c r="B23" s="5301" t="s">
        <v>16</v>
      </c>
      <c r="C23" s="5301" t="s">
        <v>2335</v>
      </c>
      <c r="D23" s="5301" t="s">
        <v>2336</v>
      </c>
      <c r="E23" s="5301" t="s">
        <v>2337</v>
      </c>
      <c r="F23" s="5301" t="s">
        <v>51</v>
      </c>
      <c r="G23" s="5301" t="s">
        <v>28</v>
      </c>
      <c r="H23" s="5301" t="s">
        <v>28</v>
      </c>
      <c r="I23" s="5301" t="s">
        <v>813</v>
      </c>
    </row>
    <row customHeight="1" ht="11.25">
      <c r="A24" s="5301" t="s">
        <v>2256</v>
      </c>
      <c r="B24" s="5301" t="s">
        <v>16</v>
      </c>
      <c r="C24" s="5301" t="s">
        <v>2338</v>
      </c>
      <c r="D24" s="5301" t="s">
        <v>2339</v>
      </c>
      <c r="E24" s="5301" t="s">
        <v>2340</v>
      </c>
      <c r="F24" s="5301" t="s">
        <v>2334</v>
      </c>
      <c r="G24" s="5301" t="s">
        <v>2341</v>
      </c>
      <c r="H24" s="5301" t="s">
        <v>28</v>
      </c>
      <c r="I24" s="5301" t="s">
        <v>813</v>
      </c>
    </row>
    <row customHeight="1" ht="11.25">
      <c r="A25" s="5301" t="s">
        <v>2256</v>
      </c>
      <c r="B25" s="5301" t="s">
        <v>16</v>
      </c>
      <c r="C25" s="5301" t="s">
        <v>2342</v>
      </c>
      <c r="D25" s="5301" t="s">
        <v>2343</v>
      </c>
      <c r="E25" s="5301" t="s">
        <v>2344</v>
      </c>
      <c r="F25" s="5301" t="s">
        <v>2334</v>
      </c>
      <c r="G25" s="5301" t="s">
        <v>2345</v>
      </c>
      <c r="H25" s="5301" t="s">
        <v>28</v>
      </c>
      <c r="I25" s="5301" t="s">
        <v>813</v>
      </c>
    </row>
    <row customHeight="1" ht="11.25">
      <c r="A26" s="5301" t="s">
        <v>2256</v>
      </c>
      <c r="B26" s="5301" t="s">
        <v>16</v>
      </c>
      <c r="C26" s="5301" t="s">
        <v>2346</v>
      </c>
      <c r="D26" s="5301" t="s">
        <v>2347</v>
      </c>
      <c r="E26" s="5301" t="s">
        <v>2348</v>
      </c>
      <c r="F26" s="5301" t="s">
        <v>2349</v>
      </c>
      <c r="G26" s="5301" t="s">
        <v>2350</v>
      </c>
      <c r="H26" s="5301" t="s">
        <v>28</v>
      </c>
      <c r="I26" s="5301" t="s">
        <v>813</v>
      </c>
    </row>
    <row customHeight="1" ht="11.25">
      <c r="A27" s="5301" t="s">
        <v>2256</v>
      </c>
      <c r="B27" s="5301" t="s">
        <v>16</v>
      </c>
      <c r="C27" s="5301" t="s">
        <v>2351</v>
      </c>
      <c r="D27" s="5301" t="s">
        <v>2352</v>
      </c>
      <c r="E27" s="5301" t="s">
        <v>2353</v>
      </c>
      <c r="F27" s="5301" t="s">
        <v>2354</v>
      </c>
      <c r="G27" s="5301" t="s">
        <v>28</v>
      </c>
      <c r="H27" s="5301" t="s">
        <v>28</v>
      </c>
      <c r="I27" s="5301" t="s">
        <v>813</v>
      </c>
    </row>
    <row customHeight="1" ht="11.25">
      <c r="A28" s="5301" t="s">
        <v>2256</v>
      </c>
      <c r="B28" s="5301" t="s">
        <v>16</v>
      </c>
      <c r="C28" s="5301" t="s">
        <v>2355</v>
      </c>
      <c r="D28" s="5301" t="s">
        <v>2356</v>
      </c>
      <c r="E28" s="5301" t="s">
        <v>2357</v>
      </c>
      <c r="F28" s="5301" t="s">
        <v>2299</v>
      </c>
      <c r="G28" s="5301" t="s">
        <v>28</v>
      </c>
      <c r="H28" s="5301" t="s">
        <v>28</v>
      </c>
      <c r="I28" s="5301" t="s">
        <v>813</v>
      </c>
    </row>
    <row customHeight="1" ht="11.25">
      <c r="A29" s="5301" t="s">
        <v>2256</v>
      </c>
      <c r="B29" s="5301" t="s">
        <v>16</v>
      </c>
      <c r="C29" s="5301" t="s">
        <v>2358</v>
      </c>
      <c r="D29" s="5301" t="s">
        <v>2359</v>
      </c>
      <c r="E29" s="5301" t="s">
        <v>2360</v>
      </c>
      <c r="F29" s="5301" t="s">
        <v>2361</v>
      </c>
      <c r="G29" s="5301" t="s">
        <v>28</v>
      </c>
      <c r="H29" s="5301" t="s">
        <v>28</v>
      </c>
      <c r="I29" s="5301" t="s">
        <v>813</v>
      </c>
    </row>
    <row customHeight="1" ht="11.25">
      <c r="A30" s="5301" t="s">
        <v>2256</v>
      </c>
      <c r="B30" s="5301" t="s">
        <v>16</v>
      </c>
      <c r="C30" s="5301" t="s">
        <v>2362</v>
      </c>
      <c r="D30" s="5301" t="s">
        <v>2363</v>
      </c>
      <c r="E30" s="5301" t="s">
        <v>2364</v>
      </c>
      <c r="F30" s="5301" t="s">
        <v>2365</v>
      </c>
      <c r="G30" s="5301" t="s">
        <v>28</v>
      </c>
      <c r="H30" s="5301" t="s">
        <v>28</v>
      </c>
      <c r="I30" s="5301" t="s">
        <v>813</v>
      </c>
    </row>
    <row customHeight="1" ht="11.25">
      <c r="A31" s="5301" t="s">
        <v>2256</v>
      </c>
      <c r="B31" s="5301" t="s">
        <v>16</v>
      </c>
      <c r="C31" s="5301" t="s">
        <v>2366</v>
      </c>
      <c r="D31" s="5301" t="s">
        <v>2367</v>
      </c>
      <c r="E31" s="5301" t="s">
        <v>2368</v>
      </c>
      <c r="F31" s="5301" t="s">
        <v>51</v>
      </c>
      <c r="G31" s="5301" t="s">
        <v>28</v>
      </c>
      <c r="H31" s="5301" t="s">
        <v>28</v>
      </c>
      <c r="I31" s="5301" t="s">
        <v>813</v>
      </c>
    </row>
    <row customHeight="1" ht="11.25">
      <c r="A32" s="5301" t="s">
        <v>2256</v>
      </c>
      <c r="B32" s="5301" t="s">
        <v>16</v>
      </c>
      <c r="C32" s="5301" t="s">
        <v>2369</v>
      </c>
      <c r="D32" s="5301" t="s">
        <v>2370</v>
      </c>
      <c r="E32" s="5301" t="s">
        <v>2371</v>
      </c>
      <c r="F32" s="5301" t="s">
        <v>2308</v>
      </c>
      <c r="G32" s="5301" t="s">
        <v>28</v>
      </c>
      <c r="H32" s="5301" t="s">
        <v>28</v>
      </c>
      <c r="I32" s="5301" t="s">
        <v>813</v>
      </c>
    </row>
    <row customHeight="1" ht="11.25">
      <c r="A33" s="5301" t="s">
        <v>2256</v>
      </c>
      <c r="B33" s="5301" t="s">
        <v>16</v>
      </c>
      <c r="C33" s="5301" t="s">
        <v>2372</v>
      </c>
      <c r="D33" s="5301" t="s">
        <v>2373</v>
      </c>
      <c r="E33" s="5301" t="s">
        <v>2374</v>
      </c>
      <c r="F33" s="5301" t="s">
        <v>51</v>
      </c>
      <c r="G33" s="5301" t="s">
        <v>28</v>
      </c>
      <c r="H33" s="5301" t="s">
        <v>28</v>
      </c>
      <c r="I33" s="5301" t="s">
        <v>813</v>
      </c>
    </row>
    <row customHeight="1" ht="11.25">
      <c r="A34" s="5301" t="s">
        <v>2256</v>
      </c>
      <c r="B34" s="5301" t="s">
        <v>16</v>
      </c>
      <c r="C34" s="5301" t="s">
        <v>2375</v>
      </c>
      <c r="D34" s="5301" t="s">
        <v>2376</v>
      </c>
      <c r="E34" s="5301" t="s">
        <v>2377</v>
      </c>
      <c r="F34" s="5301" t="s">
        <v>2268</v>
      </c>
      <c r="G34" s="5301" t="s">
        <v>28</v>
      </c>
      <c r="H34" s="5301" t="s">
        <v>28</v>
      </c>
      <c r="I34" s="5301" t="s">
        <v>813</v>
      </c>
    </row>
    <row customHeight="1" ht="11.25">
      <c r="A35" s="5301" t="s">
        <v>2256</v>
      </c>
      <c r="B35" s="5301" t="s">
        <v>16</v>
      </c>
      <c r="C35" s="5301" t="s">
        <v>2378</v>
      </c>
      <c r="D35" s="5301" t="s">
        <v>2379</v>
      </c>
      <c r="E35" s="5301" t="s">
        <v>2380</v>
      </c>
      <c r="F35" s="5301" t="s">
        <v>2349</v>
      </c>
      <c r="G35" s="5301" t="s">
        <v>28</v>
      </c>
      <c r="H35" s="5301" t="s">
        <v>28</v>
      </c>
      <c r="I35" s="5301" t="s">
        <v>813</v>
      </c>
    </row>
    <row customHeight="1" ht="11.25">
      <c r="A36" s="5301" t="s">
        <v>2256</v>
      </c>
      <c r="B36" s="5301" t="s">
        <v>16</v>
      </c>
      <c r="C36" s="5301" t="s">
        <v>2381</v>
      </c>
      <c r="D36" s="5301" t="s">
        <v>2382</v>
      </c>
      <c r="E36" s="5301" t="s">
        <v>2383</v>
      </c>
      <c r="F36" s="5301" t="s">
        <v>2349</v>
      </c>
      <c r="G36" s="5301" t="s">
        <v>2384</v>
      </c>
      <c r="H36" s="5301" t="s">
        <v>28</v>
      </c>
      <c r="I36" s="5301" t="s">
        <v>813</v>
      </c>
    </row>
    <row customHeight="1" ht="11.25">
      <c r="A37" s="5301" t="s">
        <v>2256</v>
      </c>
      <c r="B37" s="5301" t="s">
        <v>16</v>
      </c>
      <c r="C37" s="5301" t="s">
        <v>2385</v>
      </c>
      <c r="D37" s="5301" t="s">
        <v>2386</v>
      </c>
      <c r="E37" s="5301" t="s">
        <v>2387</v>
      </c>
      <c r="F37" s="5301" t="s">
        <v>2388</v>
      </c>
      <c r="G37" s="5301" t="s">
        <v>28</v>
      </c>
      <c r="H37" s="5301" t="s">
        <v>28</v>
      </c>
      <c r="I37" s="5301" t="s">
        <v>813</v>
      </c>
    </row>
    <row customHeight="1" ht="11.25">
      <c r="A38" s="5301" t="s">
        <v>2256</v>
      </c>
      <c r="B38" s="5301" t="s">
        <v>16</v>
      </c>
      <c r="C38" s="5301" t="s">
        <v>2389</v>
      </c>
      <c r="D38" s="5301" t="s">
        <v>2390</v>
      </c>
      <c r="E38" s="5301" t="s">
        <v>2391</v>
      </c>
      <c r="F38" s="5301" t="s">
        <v>2334</v>
      </c>
      <c r="G38" s="5301" t="s">
        <v>28</v>
      </c>
      <c r="H38" s="5301" t="s">
        <v>28</v>
      </c>
      <c r="I38" s="5301" t="s">
        <v>813</v>
      </c>
    </row>
    <row customHeight="1" ht="11.25">
      <c r="A39" s="5301" t="s">
        <v>2256</v>
      </c>
      <c r="B39" s="5301" t="s">
        <v>16</v>
      </c>
      <c r="C39" s="5301" t="s">
        <v>2392</v>
      </c>
      <c r="D39" s="5301" t="s">
        <v>2393</v>
      </c>
      <c r="E39" s="5301" t="s">
        <v>2394</v>
      </c>
      <c r="F39" s="5301" t="s">
        <v>51</v>
      </c>
      <c r="G39" s="5301" t="s">
        <v>28</v>
      </c>
      <c r="H39" s="5301" t="s">
        <v>28</v>
      </c>
      <c r="I39" s="5301" t="s">
        <v>813</v>
      </c>
    </row>
    <row customHeight="1" ht="11.25">
      <c r="A40" s="5301" t="s">
        <v>2256</v>
      </c>
      <c r="B40" s="5301" t="s">
        <v>16</v>
      </c>
      <c r="C40" s="5301" t="s">
        <v>2395</v>
      </c>
      <c r="D40" s="5301" t="s">
        <v>2396</v>
      </c>
      <c r="E40" s="5301" t="s">
        <v>2397</v>
      </c>
      <c r="F40" s="5301" t="s">
        <v>2308</v>
      </c>
      <c r="G40" s="5301" t="s">
        <v>28</v>
      </c>
      <c r="H40" s="5301" t="s">
        <v>28</v>
      </c>
      <c r="I40" s="5301" t="s">
        <v>813</v>
      </c>
    </row>
    <row customHeight="1" ht="11.25">
      <c r="A41" s="5301" t="s">
        <v>2256</v>
      </c>
      <c r="B41" s="5301" t="s">
        <v>16</v>
      </c>
      <c r="C41" s="5301" t="s">
        <v>2398</v>
      </c>
      <c r="D41" s="5301" t="s">
        <v>2399</v>
      </c>
      <c r="E41" s="5301" t="s">
        <v>2400</v>
      </c>
      <c r="F41" s="5301" t="s">
        <v>2401</v>
      </c>
      <c r="G41" s="5301" t="s">
        <v>28</v>
      </c>
      <c r="H41" s="5301" t="s">
        <v>28</v>
      </c>
      <c r="I41" s="5301" t="s">
        <v>813</v>
      </c>
    </row>
    <row customHeight="1" ht="11.25">
      <c r="A42" s="5301" t="s">
        <v>2256</v>
      </c>
      <c r="B42" s="5301" t="s">
        <v>16</v>
      </c>
      <c r="C42" s="5301" t="s">
        <v>2402</v>
      </c>
      <c r="D42" s="5301" t="s">
        <v>2403</v>
      </c>
      <c r="E42" s="5301" t="s">
        <v>2404</v>
      </c>
      <c r="F42" s="5301" t="s">
        <v>51</v>
      </c>
      <c r="G42" s="5301" t="s">
        <v>2405</v>
      </c>
      <c r="H42" s="5301" t="s">
        <v>28</v>
      </c>
      <c r="I42" s="5301" t="s">
        <v>813</v>
      </c>
    </row>
    <row customHeight="1" ht="11.25">
      <c r="A43" s="5301" t="s">
        <v>2256</v>
      </c>
      <c r="B43" s="5301" t="s">
        <v>16</v>
      </c>
      <c r="C43" s="5301" t="s">
        <v>2406</v>
      </c>
      <c r="D43" s="5301" t="s">
        <v>2407</v>
      </c>
      <c r="E43" s="5301" t="s">
        <v>2408</v>
      </c>
      <c r="F43" s="5301" t="s">
        <v>2349</v>
      </c>
      <c r="G43" s="5301" t="s">
        <v>2409</v>
      </c>
      <c r="H43" s="5301" t="s">
        <v>28</v>
      </c>
      <c r="I43" s="5301" t="s">
        <v>813</v>
      </c>
    </row>
    <row customHeight="1" ht="11.25">
      <c r="A44" s="5301" t="s">
        <v>2256</v>
      </c>
      <c r="B44" s="5301" t="s">
        <v>16</v>
      </c>
      <c r="C44" s="5301" t="s">
        <v>2410</v>
      </c>
      <c r="D44" s="5301" t="s">
        <v>2411</v>
      </c>
      <c r="E44" s="5301" t="s">
        <v>2412</v>
      </c>
      <c r="F44" s="5301" t="s">
        <v>51</v>
      </c>
      <c r="G44" s="5301" t="s">
        <v>28</v>
      </c>
      <c r="H44" s="5301" t="s">
        <v>28</v>
      </c>
      <c r="I44" s="5301" t="s">
        <v>813</v>
      </c>
    </row>
    <row customHeight="1" ht="11.25">
      <c r="A45" s="5301" t="s">
        <v>2256</v>
      </c>
      <c r="B45" s="5301" t="s">
        <v>16</v>
      </c>
      <c r="C45" s="5301" t="s">
        <v>2413</v>
      </c>
      <c r="D45" s="5301" t="s">
        <v>2414</v>
      </c>
      <c r="E45" s="5301" t="s">
        <v>2415</v>
      </c>
      <c r="F45" s="5301" t="s">
        <v>2416</v>
      </c>
      <c r="G45" s="5301" t="s">
        <v>2417</v>
      </c>
      <c r="H45" s="5301" t="s">
        <v>28</v>
      </c>
      <c r="I45" s="5301" t="s">
        <v>813</v>
      </c>
    </row>
    <row customHeight="1" ht="11.25">
      <c r="A46" s="5301" t="s">
        <v>2256</v>
      </c>
      <c r="B46" s="5301" t="s">
        <v>16</v>
      </c>
      <c r="C46" s="5301" t="s">
        <v>2418</v>
      </c>
      <c r="D46" s="5301" t="s">
        <v>2419</v>
      </c>
      <c r="E46" s="5301" t="s">
        <v>2420</v>
      </c>
      <c r="F46" s="5301" t="s">
        <v>2421</v>
      </c>
      <c r="G46" s="5301" t="s">
        <v>2422</v>
      </c>
      <c r="H46" s="5301" t="s">
        <v>28</v>
      </c>
      <c r="I46" s="5301" t="s">
        <v>813</v>
      </c>
    </row>
    <row customHeight="1" ht="11.25">
      <c r="A47" s="5301" t="s">
        <v>2256</v>
      </c>
      <c r="B47" s="5301" t="s">
        <v>16</v>
      </c>
      <c r="C47" s="5301" t="s">
        <v>2423</v>
      </c>
      <c r="D47" s="5301" t="s">
        <v>2424</v>
      </c>
      <c r="E47" s="5301" t="s">
        <v>2425</v>
      </c>
      <c r="F47" s="5301" t="s">
        <v>2426</v>
      </c>
      <c r="G47" s="5301" t="s">
        <v>28</v>
      </c>
      <c r="H47" s="5301" t="s">
        <v>28</v>
      </c>
      <c r="I47" s="5301" t="s">
        <v>813</v>
      </c>
    </row>
    <row customHeight="1" ht="11.25">
      <c r="A48" s="5301" t="s">
        <v>2256</v>
      </c>
      <c r="B48" s="5301" t="s">
        <v>16</v>
      </c>
      <c r="C48" s="5301" t="s">
        <v>2427</v>
      </c>
      <c r="D48" s="5301" t="s">
        <v>2428</v>
      </c>
      <c r="E48" s="5301" t="s">
        <v>2429</v>
      </c>
      <c r="F48" s="5301" t="s">
        <v>51</v>
      </c>
      <c r="G48" s="5301" t="s">
        <v>28</v>
      </c>
      <c r="H48" s="5301" t="s">
        <v>28</v>
      </c>
      <c r="I48" s="5301" t="s">
        <v>813</v>
      </c>
    </row>
    <row customHeight="1" ht="11.25">
      <c r="A49" s="5301" t="s">
        <v>2256</v>
      </c>
      <c r="B49" s="5301" t="s">
        <v>16</v>
      </c>
      <c r="C49" s="5301" t="s">
        <v>2430</v>
      </c>
      <c r="D49" s="5301" t="s">
        <v>2431</v>
      </c>
      <c r="E49" s="5301" t="s">
        <v>2432</v>
      </c>
      <c r="F49" s="5301" t="s">
        <v>51</v>
      </c>
      <c r="G49" s="5301" t="s">
        <v>28</v>
      </c>
      <c r="H49" s="5301" t="s">
        <v>28</v>
      </c>
      <c r="I49" s="5301" t="s">
        <v>813</v>
      </c>
    </row>
    <row customHeight="1" ht="11.25">
      <c r="A50" s="5301" t="s">
        <v>2256</v>
      </c>
      <c r="B50" s="5301" t="s">
        <v>16</v>
      </c>
      <c r="C50" s="5301" t="s">
        <v>2433</v>
      </c>
      <c r="D50" s="5301" t="s">
        <v>2434</v>
      </c>
      <c r="E50" s="5301" t="s">
        <v>2435</v>
      </c>
      <c r="F50" s="5301" t="s">
        <v>2436</v>
      </c>
      <c r="G50" s="5301" t="s">
        <v>2437</v>
      </c>
      <c r="H50" s="5301" t="s">
        <v>28</v>
      </c>
      <c r="I50" s="5301" t="s">
        <v>813</v>
      </c>
    </row>
    <row customHeight="1" ht="11.25">
      <c r="A51" s="5301" t="s">
        <v>2256</v>
      </c>
      <c r="B51" s="5301" t="s">
        <v>16</v>
      </c>
      <c r="C51" s="5301" t="s">
        <v>2438</v>
      </c>
      <c r="D51" s="5301" t="s">
        <v>2439</v>
      </c>
      <c r="E51" s="5301" t="s">
        <v>2440</v>
      </c>
      <c r="F51" s="5301" t="s">
        <v>2349</v>
      </c>
      <c r="G51" s="5301" t="s">
        <v>28</v>
      </c>
      <c r="H51" s="5301" t="s">
        <v>28</v>
      </c>
      <c r="I51" s="5301" t="s">
        <v>813</v>
      </c>
    </row>
    <row customHeight="1" ht="11.25">
      <c r="A52" s="5301" t="s">
        <v>2256</v>
      </c>
      <c r="B52" s="5301" t="s">
        <v>16</v>
      </c>
      <c r="C52" s="5301" t="s">
        <v>2441</v>
      </c>
      <c r="D52" s="5301" t="s">
        <v>2442</v>
      </c>
      <c r="E52" s="5301" t="s">
        <v>2443</v>
      </c>
      <c r="F52" s="5301" t="s">
        <v>2354</v>
      </c>
      <c r="G52" s="5301" t="s">
        <v>28</v>
      </c>
      <c r="H52" s="5301" t="s">
        <v>28</v>
      </c>
      <c r="I52" s="5301" t="s">
        <v>813</v>
      </c>
    </row>
    <row customHeight="1" ht="11.25">
      <c r="A53" s="5301" t="s">
        <v>2256</v>
      </c>
      <c r="B53" s="5301" t="s">
        <v>16</v>
      </c>
      <c r="C53" s="5301" t="s">
        <v>2444</v>
      </c>
      <c r="D53" s="5301" t="s">
        <v>2445</v>
      </c>
      <c r="E53" s="5301" t="s">
        <v>2446</v>
      </c>
      <c r="F53" s="5301" t="s">
        <v>2365</v>
      </c>
      <c r="G53" s="5301" t="s">
        <v>2447</v>
      </c>
      <c r="H53" s="5301" t="s">
        <v>28</v>
      </c>
      <c r="I53" s="5301" t="s">
        <v>813</v>
      </c>
    </row>
    <row customHeight="1" ht="11.25">
      <c r="A54" s="5301" t="s">
        <v>2256</v>
      </c>
      <c r="B54" s="5301" t="s">
        <v>16</v>
      </c>
      <c r="C54" s="5301" t="s">
        <v>2448</v>
      </c>
      <c r="D54" s="5301" t="s">
        <v>2449</v>
      </c>
      <c r="E54" s="5301" t="s">
        <v>2450</v>
      </c>
      <c r="F54" s="5301" t="s">
        <v>2436</v>
      </c>
      <c r="G54" s="5301" t="s">
        <v>28</v>
      </c>
      <c r="H54" s="5301" t="s">
        <v>28</v>
      </c>
      <c r="I54" s="5301" t="s">
        <v>813</v>
      </c>
    </row>
    <row customHeight="1" ht="11.25">
      <c r="A55" s="5301" t="s">
        <v>2256</v>
      </c>
      <c r="B55" s="5301" t="s">
        <v>16</v>
      </c>
      <c r="C55" s="5301" t="s">
        <v>2451</v>
      </c>
      <c r="D55" s="5301" t="s">
        <v>2452</v>
      </c>
      <c r="E55" s="5301" t="s">
        <v>2453</v>
      </c>
      <c r="F55" s="5301" t="s">
        <v>2454</v>
      </c>
      <c r="G55" s="5301" t="s">
        <v>2455</v>
      </c>
      <c r="H55" s="5301" t="s">
        <v>28</v>
      </c>
      <c r="I55" s="5301" t="s">
        <v>813</v>
      </c>
    </row>
    <row customHeight="1" ht="11.25">
      <c r="A56" s="5301" t="s">
        <v>2256</v>
      </c>
      <c r="B56" s="5301" t="s">
        <v>16</v>
      </c>
      <c r="C56" s="5301" t="s">
        <v>2456</v>
      </c>
      <c r="D56" s="5301" t="s">
        <v>2457</v>
      </c>
      <c r="E56" s="5301" t="s">
        <v>2458</v>
      </c>
      <c r="F56" s="5301" t="s">
        <v>2459</v>
      </c>
      <c r="G56" s="5301" t="s">
        <v>28</v>
      </c>
      <c r="H56" s="5301" t="s">
        <v>28</v>
      </c>
      <c r="I56" s="5301" t="s">
        <v>813</v>
      </c>
    </row>
    <row customHeight="1" ht="11.25">
      <c r="A57" s="5301" t="s">
        <v>2256</v>
      </c>
      <c r="B57" s="5301" t="s">
        <v>16</v>
      </c>
      <c r="C57" s="5301" t="s">
        <v>2460</v>
      </c>
      <c r="D57" s="5301" t="s">
        <v>2461</v>
      </c>
      <c r="E57" s="5301" t="s">
        <v>2462</v>
      </c>
      <c r="F57" s="5301" t="s">
        <v>2299</v>
      </c>
      <c r="G57" s="5301" t="s">
        <v>28</v>
      </c>
      <c r="H57" s="5301" t="s">
        <v>28</v>
      </c>
      <c r="I57" s="5301" t="s">
        <v>813</v>
      </c>
    </row>
    <row customHeight="1" ht="11.25">
      <c r="A58" s="5301" t="s">
        <v>2256</v>
      </c>
      <c r="B58" s="5301" t="s">
        <v>16</v>
      </c>
      <c r="C58" s="5301" t="s">
        <v>2463</v>
      </c>
      <c r="D58" s="5301" t="s">
        <v>2464</v>
      </c>
      <c r="E58" s="5301" t="s">
        <v>2465</v>
      </c>
      <c r="F58" s="5301" t="s">
        <v>2268</v>
      </c>
      <c r="G58" s="5301" t="s">
        <v>28</v>
      </c>
      <c r="H58" s="5301" t="s">
        <v>28</v>
      </c>
      <c r="I58" s="5301" t="s">
        <v>813</v>
      </c>
    </row>
    <row customHeight="1" ht="11.25">
      <c r="A59" s="5301" t="s">
        <v>2256</v>
      </c>
      <c r="B59" s="5301" t="s">
        <v>16</v>
      </c>
      <c r="C59" s="5301" t="s">
        <v>2466</v>
      </c>
      <c r="D59" s="5301" t="s">
        <v>2467</v>
      </c>
      <c r="E59" s="5301" t="s">
        <v>2468</v>
      </c>
      <c r="F59" s="5301" t="s">
        <v>2469</v>
      </c>
      <c r="G59" s="5301" t="s">
        <v>2470</v>
      </c>
      <c r="H59" s="5301" t="s">
        <v>28</v>
      </c>
      <c r="I59" s="5301" t="s">
        <v>813</v>
      </c>
    </row>
    <row customHeight="1" ht="11.25">
      <c r="A60" s="5301" t="s">
        <v>2256</v>
      </c>
      <c r="B60" s="5301" t="s">
        <v>16</v>
      </c>
      <c r="C60" s="5301" t="s">
        <v>2471</v>
      </c>
      <c r="D60" s="5301" t="s">
        <v>2472</v>
      </c>
      <c r="E60" s="5301" t="s">
        <v>2420</v>
      </c>
      <c r="F60" s="5301" t="s">
        <v>2473</v>
      </c>
      <c r="G60" s="5301" t="s">
        <v>28</v>
      </c>
      <c r="H60" s="5301" t="s">
        <v>28</v>
      </c>
      <c r="I60" s="5301" t="s">
        <v>813</v>
      </c>
    </row>
    <row customHeight="1" ht="11.25">
      <c r="A61" s="5301" t="s">
        <v>2256</v>
      </c>
      <c r="B61" s="5301" t="s">
        <v>16</v>
      </c>
      <c r="C61" s="5301" t="s">
        <v>2474</v>
      </c>
      <c r="D61" s="5301" t="s">
        <v>2475</v>
      </c>
      <c r="E61" s="5301" t="s">
        <v>2476</v>
      </c>
      <c r="F61" s="5301" t="s">
        <v>2268</v>
      </c>
      <c r="G61" s="5301" t="s">
        <v>28</v>
      </c>
      <c r="H61" s="5301" t="s">
        <v>28</v>
      </c>
      <c r="I61" s="5301" t="s">
        <v>813</v>
      </c>
    </row>
    <row customHeight="1" ht="11.25">
      <c r="A62" s="5301" t="s">
        <v>2256</v>
      </c>
      <c r="B62" s="5301" t="s">
        <v>16</v>
      </c>
      <c r="C62" s="5301" t="s">
        <v>2477</v>
      </c>
      <c r="D62" s="5301" t="s">
        <v>2478</v>
      </c>
      <c r="E62" s="5301" t="s">
        <v>2468</v>
      </c>
      <c r="F62" s="5301" t="s">
        <v>2479</v>
      </c>
      <c r="G62" s="5301" t="s">
        <v>2480</v>
      </c>
      <c r="H62" s="5301" t="s">
        <v>28</v>
      </c>
      <c r="I62" s="5301" t="s">
        <v>813</v>
      </c>
    </row>
    <row customHeight="1" ht="11.25">
      <c r="A63" s="5301" t="s">
        <v>2256</v>
      </c>
      <c r="B63" s="5301" t="s">
        <v>16</v>
      </c>
      <c r="C63" s="5301" t="s">
        <v>2481</v>
      </c>
      <c r="D63" s="5301" t="s">
        <v>2482</v>
      </c>
      <c r="E63" s="5301" t="s">
        <v>2483</v>
      </c>
      <c r="F63" s="5301" t="s">
        <v>2484</v>
      </c>
      <c r="G63" s="5301" t="s">
        <v>28</v>
      </c>
      <c r="H63" s="5301" t="s">
        <v>28</v>
      </c>
      <c r="I63" s="5301" t="s">
        <v>813</v>
      </c>
    </row>
    <row customHeight="1" ht="11.25">
      <c r="A64" s="5301" t="s">
        <v>2256</v>
      </c>
      <c r="B64" s="5301" t="s">
        <v>16</v>
      </c>
      <c r="C64" s="5301" t="s">
        <v>2485</v>
      </c>
      <c r="D64" s="5301" t="s">
        <v>2486</v>
      </c>
      <c r="E64" s="5301" t="s">
        <v>2487</v>
      </c>
      <c r="F64" s="5301" t="s">
        <v>2488</v>
      </c>
      <c r="G64" s="5301" t="s">
        <v>2489</v>
      </c>
      <c r="H64" s="5301" t="s">
        <v>28</v>
      </c>
      <c r="I64" s="5301" t="s">
        <v>813</v>
      </c>
    </row>
    <row customHeight="1" ht="11.25">
      <c r="A65" s="5301" t="s">
        <v>2256</v>
      </c>
      <c r="B65" s="5301" t="s">
        <v>16</v>
      </c>
      <c r="C65" s="5301" t="s">
        <v>2490</v>
      </c>
      <c r="D65" s="5301" t="s">
        <v>2491</v>
      </c>
      <c r="E65" s="5301" t="s">
        <v>2492</v>
      </c>
      <c r="F65" s="5301" t="s">
        <v>2488</v>
      </c>
      <c r="G65" s="5301" t="s">
        <v>28</v>
      </c>
      <c r="H65" s="5301" t="s">
        <v>28</v>
      </c>
      <c r="I65" s="5301" t="s">
        <v>813</v>
      </c>
    </row>
    <row customHeight="1" ht="11.25">
      <c r="A66" s="5301" t="s">
        <v>2256</v>
      </c>
      <c r="B66" s="5301" t="s">
        <v>16</v>
      </c>
      <c r="C66" s="5301" t="s">
        <v>2493</v>
      </c>
      <c r="D66" s="5301" t="s">
        <v>2494</v>
      </c>
      <c r="E66" s="5301" t="s">
        <v>2495</v>
      </c>
      <c r="F66" s="5301" t="s">
        <v>51</v>
      </c>
      <c r="G66" s="5301" t="s">
        <v>28</v>
      </c>
      <c r="H66" s="5301" t="s">
        <v>28</v>
      </c>
      <c r="I66" s="5301" t="s">
        <v>813</v>
      </c>
    </row>
    <row customHeight="1" ht="11.25">
      <c r="A67" s="5301" t="s">
        <v>2256</v>
      </c>
      <c r="B67" s="5301" t="s">
        <v>16</v>
      </c>
      <c r="C67" s="5301" t="s">
        <v>2496</v>
      </c>
      <c r="D67" s="5301" t="s">
        <v>2497</v>
      </c>
      <c r="E67" s="5301" t="s">
        <v>2498</v>
      </c>
      <c r="F67" s="5301" t="s">
        <v>2426</v>
      </c>
      <c r="G67" s="5301" t="s">
        <v>28</v>
      </c>
      <c r="H67" s="5301" t="s">
        <v>28</v>
      </c>
      <c r="I67" s="5301" t="s">
        <v>813</v>
      </c>
    </row>
    <row customHeight="1" ht="11.25">
      <c r="A68" s="5301" t="s">
        <v>2256</v>
      </c>
      <c r="B68" s="5301" t="s">
        <v>16</v>
      </c>
      <c r="C68" s="5301" t="s">
        <v>2257</v>
      </c>
      <c r="D68" s="5301" t="s">
        <v>2258</v>
      </c>
      <c r="E68" s="5301" t="s">
        <v>2259</v>
      </c>
      <c r="F68" s="5301" t="s">
        <v>2260</v>
      </c>
      <c r="G68" s="5301" t="s">
        <v>2261</v>
      </c>
      <c r="H68" s="5301" t="s">
        <v>28</v>
      </c>
      <c r="I68" s="5301" t="s">
        <v>899</v>
      </c>
    </row>
    <row customHeight="1" ht="11.25">
      <c r="A69" s="5301" t="s">
        <v>2256</v>
      </c>
      <c r="B69" s="5301" t="s">
        <v>16</v>
      </c>
      <c r="C69" s="5301" t="s">
        <v>2262</v>
      </c>
      <c r="D69" s="5301" t="s">
        <v>2258</v>
      </c>
      <c r="E69" s="5301" t="s">
        <v>2259</v>
      </c>
      <c r="F69" s="5301" t="s">
        <v>2263</v>
      </c>
      <c r="G69" s="5301" t="s">
        <v>2264</v>
      </c>
      <c r="H69" s="5301" t="s">
        <v>28</v>
      </c>
      <c r="I69" s="5301" t="s">
        <v>899</v>
      </c>
    </row>
    <row customHeight="1" ht="11.25">
      <c r="A70" s="5301" t="s">
        <v>2256</v>
      </c>
      <c r="B70" s="5301" t="s">
        <v>16</v>
      </c>
      <c r="C70" s="5301" t="s">
        <v>2270</v>
      </c>
      <c r="D70" s="5301" t="s">
        <v>2271</v>
      </c>
      <c r="E70" s="5301" t="s">
        <v>2272</v>
      </c>
      <c r="F70" s="5301" t="s">
        <v>2273</v>
      </c>
      <c r="G70" s="5301" t="s">
        <v>28</v>
      </c>
      <c r="H70" s="5301" t="s">
        <v>28</v>
      </c>
      <c r="I70" s="5301" t="s">
        <v>899</v>
      </c>
    </row>
    <row customHeight="1" ht="11.25">
      <c r="A71" s="5301" t="s">
        <v>2256</v>
      </c>
      <c r="B71" s="5301" t="s">
        <v>16</v>
      </c>
      <c r="C71" s="5301" t="s">
        <v>2274</v>
      </c>
      <c r="D71" s="5301" t="s">
        <v>2275</v>
      </c>
      <c r="E71" s="5301" t="s">
        <v>2276</v>
      </c>
      <c r="F71" s="5301" t="s">
        <v>2273</v>
      </c>
      <c r="G71" s="5301" t="s">
        <v>2277</v>
      </c>
      <c r="H71" s="5301" t="s">
        <v>28</v>
      </c>
      <c r="I71" s="5301" t="s">
        <v>899</v>
      </c>
    </row>
    <row customHeight="1" ht="11.25">
      <c r="A72" s="5301" t="s">
        <v>2256</v>
      </c>
      <c r="B72" s="5301" t="s">
        <v>16</v>
      </c>
      <c r="C72" s="5301" t="s">
        <v>2278</v>
      </c>
      <c r="D72" s="5301" t="s">
        <v>2279</v>
      </c>
      <c r="E72" s="5301" t="s">
        <v>2280</v>
      </c>
      <c r="F72" s="5301" t="s">
        <v>2281</v>
      </c>
      <c r="G72" s="5301" t="s">
        <v>28</v>
      </c>
      <c r="H72" s="5301" t="s">
        <v>28</v>
      </c>
      <c r="I72" s="5301" t="s">
        <v>899</v>
      </c>
    </row>
    <row customHeight="1" ht="11.25">
      <c r="A73" s="5301" t="s">
        <v>2256</v>
      </c>
      <c r="B73" s="5301" t="s">
        <v>16</v>
      </c>
      <c r="C73" s="5301" t="s">
        <v>2282</v>
      </c>
      <c r="D73" s="5301" t="s">
        <v>2283</v>
      </c>
      <c r="E73" s="5301" t="s">
        <v>2284</v>
      </c>
      <c r="F73" s="5301" t="s">
        <v>2268</v>
      </c>
      <c r="G73" s="5301" t="s">
        <v>28</v>
      </c>
      <c r="H73" s="5301" t="s">
        <v>28</v>
      </c>
      <c r="I73" s="5301" t="s">
        <v>899</v>
      </c>
    </row>
    <row customHeight="1" ht="11.25">
      <c r="A74" s="5301" t="s">
        <v>2256</v>
      </c>
      <c r="B74" s="5301" t="s">
        <v>16</v>
      </c>
      <c r="C74" s="5301" t="s">
        <v>2289</v>
      </c>
      <c r="D74" s="5301" t="s">
        <v>2290</v>
      </c>
      <c r="E74" s="5301" t="s">
        <v>2291</v>
      </c>
      <c r="F74" s="5301" t="s">
        <v>2268</v>
      </c>
      <c r="G74" s="5301" t="s">
        <v>28</v>
      </c>
      <c r="H74" s="5301" t="s">
        <v>28</v>
      </c>
      <c r="I74" s="5301" t="s">
        <v>899</v>
      </c>
    </row>
    <row customHeight="1" ht="11.25">
      <c r="A75" s="5301" t="s">
        <v>2256</v>
      </c>
      <c r="B75" s="5301" t="s">
        <v>16</v>
      </c>
      <c r="C75" s="5301" t="s">
        <v>2296</v>
      </c>
      <c r="D75" s="5301" t="s">
        <v>2297</v>
      </c>
      <c r="E75" s="5301" t="s">
        <v>2298</v>
      </c>
      <c r="F75" s="5301" t="s">
        <v>2299</v>
      </c>
      <c r="G75" s="5301" t="s">
        <v>2300</v>
      </c>
      <c r="H75" s="5301" t="s">
        <v>28</v>
      </c>
      <c r="I75" s="5301" t="s">
        <v>899</v>
      </c>
    </row>
    <row customHeight="1" ht="11.25">
      <c r="A76" s="5301" t="s">
        <v>2256</v>
      </c>
      <c r="B76" s="5301" t="s">
        <v>16</v>
      </c>
      <c r="C76" s="5301" t="s">
        <v>2301</v>
      </c>
      <c r="D76" s="5301" t="s">
        <v>2302</v>
      </c>
      <c r="E76" s="5301" t="s">
        <v>2303</v>
      </c>
      <c r="F76" s="5301" t="s">
        <v>2304</v>
      </c>
      <c r="G76" s="5301" t="s">
        <v>28</v>
      </c>
      <c r="H76" s="5301" t="s">
        <v>28</v>
      </c>
      <c r="I76" s="5301" t="s">
        <v>899</v>
      </c>
    </row>
    <row customHeight="1" ht="11.25">
      <c r="A77" s="5301" t="s">
        <v>2256</v>
      </c>
      <c r="B77" s="5301" t="s">
        <v>16</v>
      </c>
      <c r="C77" s="5301" t="s">
        <v>2314</v>
      </c>
      <c r="D77" s="5301" t="s">
        <v>2315</v>
      </c>
      <c r="E77" s="5301" t="s">
        <v>2316</v>
      </c>
      <c r="F77" s="5301" t="s">
        <v>2268</v>
      </c>
      <c r="G77" s="5301" t="s">
        <v>2317</v>
      </c>
      <c r="H77" s="5301" t="s">
        <v>28</v>
      </c>
      <c r="I77" s="5301" t="s">
        <v>899</v>
      </c>
    </row>
    <row customHeight="1" ht="11.25">
      <c r="A78" s="5301" t="s">
        <v>2256</v>
      </c>
      <c r="B78" s="5301" t="s">
        <v>16</v>
      </c>
      <c r="C78" s="5301" t="s">
        <v>2325</v>
      </c>
      <c r="D78" s="5301" t="s">
        <v>2326</v>
      </c>
      <c r="E78" s="5301" t="s">
        <v>2327</v>
      </c>
      <c r="F78" s="5301" t="s">
        <v>2268</v>
      </c>
      <c r="G78" s="5301" t="s">
        <v>2328</v>
      </c>
      <c r="H78" s="5301" t="s">
        <v>28</v>
      </c>
      <c r="I78" s="5301" t="s">
        <v>899</v>
      </c>
    </row>
    <row customHeight="1" ht="11.25">
      <c r="A79" s="5301" t="s">
        <v>2256</v>
      </c>
      <c r="B79" s="5301" t="s">
        <v>16</v>
      </c>
      <c r="C79" s="5301" t="s">
        <v>28</v>
      </c>
      <c r="D79" s="5301" t="s">
        <v>2329</v>
      </c>
      <c r="E79" s="5301" t="s">
        <v>2330</v>
      </c>
      <c r="F79" s="5301" t="s">
        <v>2268</v>
      </c>
      <c r="G79" s="5301" t="s">
        <v>28</v>
      </c>
      <c r="H79" s="5301" t="s">
        <v>28</v>
      </c>
      <c r="I79" s="5301" t="s">
        <v>899</v>
      </c>
    </row>
    <row customHeight="1" ht="11.25">
      <c r="A80" s="5301" t="s">
        <v>2256</v>
      </c>
      <c r="B80" s="5301" t="s">
        <v>16</v>
      </c>
      <c r="C80" s="5301" t="s">
        <v>2331</v>
      </c>
      <c r="D80" s="5301" t="s">
        <v>2332</v>
      </c>
      <c r="E80" s="5301" t="s">
        <v>2333</v>
      </c>
      <c r="F80" s="5301" t="s">
        <v>2334</v>
      </c>
      <c r="G80" s="5301" t="s">
        <v>28</v>
      </c>
      <c r="H80" s="5301" t="s">
        <v>28</v>
      </c>
      <c r="I80" s="5301" t="s">
        <v>899</v>
      </c>
    </row>
    <row customHeight="1" ht="11.25">
      <c r="A81" s="5301" t="s">
        <v>2256</v>
      </c>
      <c r="B81" s="5301" t="s">
        <v>16</v>
      </c>
      <c r="C81" s="5301" t="s">
        <v>2351</v>
      </c>
      <c r="D81" s="5301" t="s">
        <v>2352</v>
      </c>
      <c r="E81" s="5301" t="s">
        <v>2353</v>
      </c>
      <c r="F81" s="5301" t="s">
        <v>2354</v>
      </c>
      <c r="G81" s="5301" t="s">
        <v>28</v>
      </c>
      <c r="H81" s="5301" t="s">
        <v>28</v>
      </c>
      <c r="I81" s="5301" t="s">
        <v>899</v>
      </c>
    </row>
    <row customHeight="1" ht="11.25">
      <c r="A82" s="5301" t="s">
        <v>2256</v>
      </c>
      <c r="B82" s="5301" t="s">
        <v>16</v>
      </c>
      <c r="C82" s="5301" t="s">
        <v>2358</v>
      </c>
      <c r="D82" s="5301" t="s">
        <v>2359</v>
      </c>
      <c r="E82" s="5301" t="s">
        <v>2360</v>
      </c>
      <c r="F82" s="5301" t="s">
        <v>2361</v>
      </c>
      <c r="G82" s="5301" t="s">
        <v>28</v>
      </c>
      <c r="H82" s="5301" t="s">
        <v>28</v>
      </c>
      <c r="I82" s="5301" t="s">
        <v>899</v>
      </c>
    </row>
    <row customHeight="1" ht="11.25">
      <c r="A83" s="5301" t="s">
        <v>2256</v>
      </c>
      <c r="B83" s="5301" t="s">
        <v>16</v>
      </c>
      <c r="C83" s="5301" t="s">
        <v>2362</v>
      </c>
      <c r="D83" s="5301" t="s">
        <v>2363</v>
      </c>
      <c r="E83" s="5301" t="s">
        <v>2364</v>
      </c>
      <c r="F83" s="5301" t="s">
        <v>2365</v>
      </c>
      <c r="G83" s="5301" t="s">
        <v>28</v>
      </c>
      <c r="H83" s="5301" t="s">
        <v>28</v>
      </c>
      <c r="I83" s="5301" t="s">
        <v>899</v>
      </c>
    </row>
    <row customHeight="1" ht="11.25">
      <c r="A84" s="5301" t="s">
        <v>2256</v>
      </c>
      <c r="B84" s="5301" t="s">
        <v>16</v>
      </c>
      <c r="C84" s="5301" t="s">
        <v>2366</v>
      </c>
      <c r="D84" s="5301" t="s">
        <v>2367</v>
      </c>
      <c r="E84" s="5301" t="s">
        <v>2368</v>
      </c>
      <c r="F84" s="5301" t="s">
        <v>51</v>
      </c>
      <c r="G84" s="5301" t="s">
        <v>28</v>
      </c>
      <c r="H84" s="5301" t="s">
        <v>28</v>
      </c>
      <c r="I84" s="5301" t="s">
        <v>899</v>
      </c>
    </row>
    <row customHeight="1" ht="11.25">
      <c r="A85" s="5301" t="s">
        <v>2256</v>
      </c>
      <c r="B85" s="5301" t="s">
        <v>16</v>
      </c>
      <c r="C85" s="5301" t="s">
        <v>2369</v>
      </c>
      <c r="D85" s="5301" t="s">
        <v>2370</v>
      </c>
      <c r="E85" s="5301" t="s">
        <v>2371</v>
      </c>
      <c r="F85" s="5301" t="s">
        <v>2308</v>
      </c>
      <c r="G85" s="5301" t="s">
        <v>28</v>
      </c>
      <c r="H85" s="5301" t="s">
        <v>28</v>
      </c>
      <c r="I85" s="5301" t="s">
        <v>899</v>
      </c>
    </row>
    <row customHeight="1" ht="11.25">
      <c r="A86" s="5301" t="s">
        <v>2256</v>
      </c>
      <c r="B86" s="5301" t="s">
        <v>16</v>
      </c>
      <c r="C86" s="5301" t="s">
        <v>2372</v>
      </c>
      <c r="D86" s="5301" t="s">
        <v>2373</v>
      </c>
      <c r="E86" s="5301" t="s">
        <v>2374</v>
      </c>
      <c r="F86" s="5301" t="s">
        <v>51</v>
      </c>
      <c r="G86" s="5301" t="s">
        <v>28</v>
      </c>
      <c r="H86" s="5301" t="s">
        <v>28</v>
      </c>
      <c r="I86" s="5301" t="s">
        <v>899</v>
      </c>
    </row>
    <row customHeight="1" ht="11.25">
      <c r="A87" s="5301" t="s">
        <v>2256</v>
      </c>
      <c r="B87" s="5301" t="s">
        <v>16</v>
      </c>
      <c r="C87" s="5301" t="s">
        <v>2375</v>
      </c>
      <c r="D87" s="5301" t="s">
        <v>2376</v>
      </c>
      <c r="E87" s="5301" t="s">
        <v>2377</v>
      </c>
      <c r="F87" s="5301" t="s">
        <v>2268</v>
      </c>
      <c r="G87" s="5301" t="s">
        <v>28</v>
      </c>
      <c r="H87" s="5301" t="s">
        <v>28</v>
      </c>
      <c r="I87" s="5301" t="s">
        <v>899</v>
      </c>
    </row>
    <row customHeight="1" ht="11.25">
      <c r="A88" s="5301" t="s">
        <v>2256</v>
      </c>
      <c r="B88" s="5301" t="s">
        <v>16</v>
      </c>
      <c r="C88" s="5301" t="s">
        <v>2389</v>
      </c>
      <c r="D88" s="5301" t="s">
        <v>2390</v>
      </c>
      <c r="E88" s="5301" t="s">
        <v>2391</v>
      </c>
      <c r="F88" s="5301" t="s">
        <v>2334</v>
      </c>
      <c r="G88" s="5301" t="s">
        <v>28</v>
      </c>
      <c r="H88" s="5301" t="s">
        <v>28</v>
      </c>
      <c r="I88" s="5301" t="s">
        <v>899</v>
      </c>
    </row>
    <row customHeight="1" ht="11.25">
      <c r="A89" s="5301" t="s">
        <v>2256</v>
      </c>
      <c r="B89" s="5301" t="s">
        <v>16</v>
      </c>
      <c r="C89" s="5301" t="s">
        <v>2392</v>
      </c>
      <c r="D89" s="5301" t="s">
        <v>2393</v>
      </c>
      <c r="E89" s="5301" t="s">
        <v>2394</v>
      </c>
      <c r="F89" s="5301" t="s">
        <v>51</v>
      </c>
      <c r="G89" s="5301" t="s">
        <v>28</v>
      </c>
      <c r="H89" s="5301" t="s">
        <v>28</v>
      </c>
      <c r="I89" s="5301" t="s">
        <v>899</v>
      </c>
    </row>
    <row customHeight="1" ht="11.25">
      <c r="A90" s="5301" t="s">
        <v>2256</v>
      </c>
      <c r="B90" s="5301" t="s">
        <v>16</v>
      </c>
      <c r="C90" s="5301" t="s">
        <v>2395</v>
      </c>
      <c r="D90" s="5301" t="s">
        <v>2396</v>
      </c>
      <c r="E90" s="5301" t="s">
        <v>2397</v>
      </c>
      <c r="F90" s="5301" t="s">
        <v>2308</v>
      </c>
      <c r="G90" s="5301" t="s">
        <v>28</v>
      </c>
      <c r="H90" s="5301" t="s">
        <v>28</v>
      </c>
      <c r="I90" s="5301" t="s">
        <v>899</v>
      </c>
    </row>
    <row customHeight="1" ht="11.25">
      <c r="A91" s="5301" t="s">
        <v>2256</v>
      </c>
      <c r="B91" s="5301" t="s">
        <v>16</v>
      </c>
      <c r="C91" s="5301" t="s">
        <v>2398</v>
      </c>
      <c r="D91" s="5301" t="s">
        <v>2399</v>
      </c>
      <c r="E91" s="5301" t="s">
        <v>2400</v>
      </c>
      <c r="F91" s="5301" t="s">
        <v>2401</v>
      </c>
      <c r="G91" s="5301" t="s">
        <v>28</v>
      </c>
      <c r="H91" s="5301" t="s">
        <v>28</v>
      </c>
      <c r="I91" s="5301" t="s">
        <v>899</v>
      </c>
    </row>
    <row customHeight="1" ht="11.25">
      <c r="A92" s="5301" t="s">
        <v>2256</v>
      </c>
      <c r="B92" s="5301" t="s">
        <v>16</v>
      </c>
      <c r="C92" s="5301" t="s">
        <v>2410</v>
      </c>
      <c r="D92" s="5301" t="s">
        <v>2411</v>
      </c>
      <c r="E92" s="5301" t="s">
        <v>2412</v>
      </c>
      <c r="F92" s="5301" t="s">
        <v>51</v>
      </c>
      <c r="G92" s="5301" t="s">
        <v>28</v>
      </c>
      <c r="H92" s="5301" t="s">
        <v>28</v>
      </c>
      <c r="I92" s="5301" t="s">
        <v>899</v>
      </c>
    </row>
    <row customHeight="1" ht="11.25">
      <c r="A93" s="5301" t="s">
        <v>2256</v>
      </c>
      <c r="B93" s="5301" t="s">
        <v>16</v>
      </c>
      <c r="C93" s="5301" t="s">
        <v>2413</v>
      </c>
      <c r="D93" s="5301" t="s">
        <v>2414</v>
      </c>
      <c r="E93" s="5301" t="s">
        <v>2415</v>
      </c>
      <c r="F93" s="5301" t="s">
        <v>2416</v>
      </c>
      <c r="G93" s="5301" t="s">
        <v>2417</v>
      </c>
      <c r="H93" s="5301" t="s">
        <v>28</v>
      </c>
      <c r="I93" s="5301" t="s">
        <v>899</v>
      </c>
    </row>
    <row customHeight="1" ht="11.25">
      <c r="A94" s="5301" t="s">
        <v>2256</v>
      </c>
      <c r="B94" s="5301" t="s">
        <v>16</v>
      </c>
      <c r="C94" s="5301" t="s">
        <v>2423</v>
      </c>
      <c r="D94" s="5301" t="s">
        <v>2424</v>
      </c>
      <c r="E94" s="5301" t="s">
        <v>2425</v>
      </c>
      <c r="F94" s="5301" t="s">
        <v>2426</v>
      </c>
      <c r="G94" s="5301" t="s">
        <v>28</v>
      </c>
      <c r="H94" s="5301" t="s">
        <v>28</v>
      </c>
      <c r="I94" s="5301" t="s">
        <v>899</v>
      </c>
    </row>
    <row customHeight="1" ht="11.25">
      <c r="A95" s="5301" t="s">
        <v>2256</v>
      </c>
      <c r="B95" s="5301" t="s">
        <v>16</v>
      </c>
      <c r="C95" s="5301" t="s">
        <v>2427</v>
      </c>
      <c r="D95" s="5301" t="s">
        <v>2428</v>
      </c>
      <c r="E95" s="5301" t="s">
        <v>2429</v>
      </c>
      <c r="F95" s="5301" t="s">
        <v>51</v>
      </c>
      <c r="G95" s="5301" t="s">
        <v>28</v>
      </c>
      <c r="H95" s="5301" t="s">
        <v>28</v>
      </c>
      <c r="I95" s="5301" t="s">
        <v>899</v>
      </c>
    </row>
    <row customHeight="1" ht="11.25">
      <c r="A96" s="5301" t="s">
        <v>2256</v>
      </c>
      <c r="B96" s="5301" t="s">
        <v>16</v>
      </c>
      <c r="C96" s="5301" t="s">
        <v>2430</v>
      </c>
      <c r="D96" s="5301" t="s">
        <v>2431</v>
      </c>
      <c r="E96" s="5301" t="s">
        <v>2432</v>
      </c>
      <c r="F96" s="5301" t="s">
        <v>51</v>
      </c>
      <c r="G96" s="5301" t="s">
        <v>28</v>
      </c>
      <c r="H96" s="5301" t="s">
        <v>28</v>
      </c>
      <c r="I96" s="5301" t="s">
        <v>899</v>
      </c>
    </row>
    <row customHeight="1" ht="11.25">
      <c r="A97" s="5301" t="s">
        <v>2256</v>
      </c>
      <c r="B97" s="5301" t="s">
        <v>16</v>
      </c>
      <c r="C97" s="5301" t="s">
        <v>2433</v>
      </c>
      <c r="D97" s="5301" t="s">
        <v>2434</v>
      </c>
      <c r="E97" s="5301" t="s">
        <v>2435</v>
      </c>
      <c r="F97" s="5301" t="s">
        <v>2436</v>
      </c>
      <c r="G97" s="5301" t="s">
        <v>2437</v>
      </c>
      <c r="H97" s="5301" t="s">
        <v>28</v>
      </c>
      <c r="I97" s="5301" t="s">
        <v>899</v>
      </c>
    </row>
    <row customHeight="1" ht="11.25">
      <c r="A98" s="5301" t="s">
        <v>2256</v>
      </c>
      <c r="B98" s="5301" t="s">
        <v>16</v>
      </c>
      <c r="C98" s="5301" t="s">
        <v>2438</v>
      </c>
      <c r="D98" s="5301" t="s">
        <v>2439</v>
      </c>
      <c r="E98" s="5301" t="s">
        <v>2440</v>
      </c>
      <c r="F98" s="5301" t="s">
        <v>2349</v>
      </c>
      <c r="G98" s="5301" t="s">
        <v>28</v>
      </c>
      <c r="H98" s="5301" t="s">
        <v>28</v>
      </c>
      <c r="I98" s="5301" t="s">
        <v>899</v>
      </c>
    </row>
    <row customHeight="1" ht="11.25">
      <c r="A99" s="5301" t="s">
        <v>2256</v>
      </c>
      <c r="B99" s="5301" t="s">
        <v>16</v>
      </c>
      <c r="C99" s="5301" t="s">
        <v>2444</v>
      </c>
      <c r="D99" s="5301" t="s">
        <v>2445</v>
      </c>
      <c r="E99" s="5301" t="s">
        <v>2446</v>
      </c>
      <c r="F99" s="5301" t="s">
        <v>2365</v>
      </c>
      <c r="G99" s="5301" t="s">
        <v>2447</v>
      </c>
      <c r="H99" s="5301" t="s">
        <v>28</v>
      </c>
      <c r="I99" s="5301" t="s">
        <v>899</v>
      </c>
    </row>
    <row customHeight="1" ht="11.25">
      <c r="A100" s="5301" t="s">
        <v>2256</v>
      </c>
      <c r="B100" s="5301" t="s">
        <v>16</v>
      </c>
      <c r="C100" s="5301" t="s">
        <v>2448</v>
      </c>
      <c r="D100" s="5301" t="s">
        <v>2449</v>
      </c>
      <c r="E100" s="5301" t="s">
        <v>2450</v>
      </c>
      <c r="F100" s="5301" t="s">
        <v>2436</v>
      </c>
      <c r="G100" s="5301" t="s">
        <v>28</v>
      </c>
      <c r="H100" s="5301" t="s">
        <v>28</v>
      </c>
      <c r="I100" s="5301" t="s">
        <v>899</v>
      </c>
    </row>
    <row customHeight="1" ht="11.25">
      <c r="A101" s="5301" t="s">
        <v>2256</v>
      </c>
      <c r="B101" s="5301" t="s">
        <v>16</v>
      </c>
      <c r="C101" s="5301" t="s">
        <v>2456</v>
      </c>
      <c r="D101" s="5301" t="s">
        <v>2457</v>
      </c>
      <c r="E101" s="5301" t="s">
        <v>2458</v>
      </c>
      <c r="F101" s="5301" t="s">
        <v>2459</v>
      </c>
      <c r="G101" s="5301" t="s">
        <v>28</v>
      </c>
      <c r="H101" s="5301" t="s">
        <v>28</v>
      </c>
      <c r="I101" s="5301" t="s">
        <v>899</v>
      </c>
    </row>
    <row customHeight="1" ht="11.25">
      <c r="A102" s="5301" t="s">
        <v>2256</v>
      </c>
      <c r="B102" s="5301" t="s">
        <v>16</v>
      </c>
      <c r="C102" s="5301" t="s">
        <v>2460</v>
      </c>
      <c r="D102" s="5301" t="s">
        <v>2461</v>
      </c>
      <c r="E102" s="5301" t="s">
        <v>2462</v>
      </c>
      <c r="F102" s="5301" t="s">
        <v>2299</v>
      </c>
      <c r="G102" s="5301" t="s">
        <v>28</v>
      </c>
      <c r="H102" s="5301" t="s">
        <v>28</v>
      </c>
      <c r="I102" s="5301" t="s">
        <v>899</v>
      </c>
    </row>
    <row customHeight="1" ht="11.25">
      <c r="A103" s="5301" t="s">
        <v>2256</v>
      </c>
      <c r="B103" s="5301" t="s">
        <v>16</v>
      </c>
      <c r="C103" s="5301" t="s">
        <v>2463</v>
      </c>
      <c r="D103" s="5301" t="s">
        <v>2464</v>
      </c>
      <c r="E103" s="5301" t="s">
        <v>2465</v>
      </c>
      <c r="F103" s="5301" t="s">
        <v>2268</v>
      </c>
      <c r="G103" s="5301" t="s">
        <v>28</v>
      </c>
      <c r="H103" s="5301" t="s">
        <v>28</v>
      </c>
      <c r="I103" s="5301" t="s">
        <v>899</v>
      </c>
    </row>
    <row customHeight="1" ht="11.25">
      <c r="A104" s="5301" t="s">
        <v>2256</v>
      </c>
      <c r="B104" s="5301" t="s">
        <v>16</v>
      </c>
      <c r="C104" s="5301" t="s">
        <v>2466</v>
      </c>
      <c r="D104" s="5301" t="s">
        <v>2467</v>
      </c>
      <c r="E104" s="5301" t="s">
        <v>2468</v>
      </c>
      <c r="F104" s="5301" t="s">
        <v>2469</v>
      </c>
      <c r="G104" s="5301" t="s">
        <v>2470</v>
      </c>
      <c r="H104" s="5301" t="s">
        <v>28</v>
      </c>
      <c r="I104" s="5301" t="s">
        <v>899</v>
      </c>
    </row>
    <row customHeight="1" ht="11.25">
      <c r="A105" s="5301" t="s">
        <v>2256</v>
      </c>
      <c r="B105" s="5301" t="s">
        <v>16</v>
      </c>
      <c r="C105" s="5301" t="s">
        <v>2474</v>
      </c>
      <c r="D105" s="5301" t="s">
        <v>2475</v>
      </c>
      <c r="E105" s="5301" t="s">
        <v>2476</v>
      </c>
      <c r="F105" s="5301" t="s">
        <v>2268</v>
      </c>
      <c r="G105" s="5301" t="s">
        <v>28</v>
      </c>
      <c r="H105" s="5301" t="s">
        <v>28</v>
      </c>
      <c r="I105" s="5301" t="s">
        <v>899</v>
      </c>
    </row>
    <row customHeight="1" ht="11.25">
      <c r="A106" s="5301" t="s">
        <v>2256</v>
      </c>
      <c r="B106" s="5301" t="s">
        <v>16</v>
      </c>
      <c r="C106" s="5301" t="s">
        <v>2477</v>
      </c>
      <c r="D106" s="5301" t="s">
        <v>2478</v>
      </c>
      <c r="E106" s="5301" t="s">
        <v>2468</v>
      </c>
      <c r="F106" s="5301" t="s">
        <v>2479</v>
      </c>
      <c r="G106" s="5301" t="s">
        <v>2480</v>
      </c>
      <c r="H106" s="5301" t="s">
        <v>28</v>
      </c>
      <c r="I106" s="5301" t="s">
        <v>899</v>
      </c>
    </row>
    <row customHeight="1" ht="11.25">
      <c r="A107" s="5301" t="s">
        <v>2256</v>
      </c>
      <c r="B107" s="5301" t="s">
        <v>16</v>
      </c>
      <c r="C107" s="5301" t="s">
        <v>2481</v>
      </c>
      <c r="D107" s="5301" t="s">
        <v>2482</v>
      </c>
      <c r="E107" s="5301" t="s">
        <v>2483</v>
      </c>
      <c r="F107" s="5301" t="s">
        <v>2484</v>
      </c>
      <c r="G107" s="5301" t="s">
        <v>28</v>
      </c>
      <c r="H107" s="5301" t="s">
        <v>28</v>
      </c>
      <c r="I107" s="5301" t="s">
        <v>899</v>
      </c>
    </row>
    <row customHeight="1" ht="11.25">
      <c r="A108" s="5301" t="s">
        <v>2256</v>
      </c>
      <c r="B108" s="5301" t="s">
        <v>16</v>
      </c>
      <c r="C108" s="5301" t="s">
        <v>2490</v>
      </c>
      <c r="D108" s="5301" t="s">
        <v>2491</v>
      </c>
      <c r="E108" s="5301" t="s">
        <v>2492</v>
      </c>
      <c r="F108" s="5301" t="s">
        <v>2488</v>
      </c>
      <c r="G108" s="5301" t="s">
        <v>28</v>
      </c>
      <c r="H108" s="5301" t="s">
        <v>28</v>
      </c>
      <c r="I108" s="5301" t="s">
        <v>899</v>
      </c>
    </row>
    <row customHeight="1" ht="11.25">
      <c r="A109" s="5301" t="s">
        <v>2256</v>
      </c>
      <c r="B109" s="5301" t="s">
        <v>16</v>
      </c>
      <c r="C109" s="5301" t="s">
        <v>2257</v>
      </c>
      <c r="D109" s="5301" t="s">
        <v>2258</v>
      </c>
      <c r="E109" s="5301" t="s">
        <v>2259</v>
      </c>
      <c r="F109" s="5301" t="s">
        <v>2260</v>
      </c>
      <c r="G109" s="5301" t="s">
        <v>2261</v>
      </c>
      <c r="H109" s="5301" t="s">
        <v>28</v>
      </c>
      <c r="I109" s="5301" t="s">
        <v>859</v>
      </c>
    </row>
    <row customHeight="1" ht="11.25">
      <c r="A110" s="5301" t="s">
        <v>2256</v>
      </c>
      <c r="B110" s="5301" t="s">
        <v>16</v>
      </c>
      <c r="C110" s="5301" t="s">
        <v>2262</v>
      </c>
      <c r="D110" s="5301" t="s">
        <v>2258</v>
      </c>
      <c r="E110" s="5301" t="s">
        <v>2259</v>
      </c>
      <c r="F110" s="5301" t="s">
        <v>2263</v>
      </c>
      <c r="G110" s="5301" t="s">
        <v>2264</v>
      </c>
      <c r="H110" s="5301" t="s">
        <v>28</v>
      </c>
      <c r="I110" s="5301" t="s">
        <v>859</v>
      </c>
    </row>
    <row customHeight="1" ht="11.25">
      <c r="A111" s="5301" t="s">
        <v>2256</v>
      </c>
      <c r="B111" s="5301" t="s">
        <v>16</v>
      </c>
      <c r="C111" s="5301" t="s">
        <v>2499</v>
      </c>
      <c r="D111" s="5301" t="s">
        <v>2500</v>
      </c>
      <c r="E111" s="5301" t="s">
        <v>2501</v>
      </c>
      <c r="F111" s="5301" t="s">
        <v>2321</v>
      </c>
      <c r="G111" s="5301" t="s">
        <v>2502</v>
      </c>
      <c r="H111" s="5301" t="s">
        <v>28</v>
      </c>
      <c r="I111" s="5301" t="s">
        <v>859</v>
      </c>
    </row>
    <row customHeight="1" ht="11.25">
      <c r="A112" s="5301" t="s">
        <v>2256</v>
      </c>
      <c r="B112" s="5301" t="s">
        <v>16</v>
      </c>
      <c r="C112" s="5301" t="s">
        <v>13</v>
      </c>
      <c r="D112" s="5301" t="s">
        <v>46</v>
      </c>
      <c r="E112" s="5301" t="s">
        <v>49</v>
      </c>
      <c r="F112" s="5301" t="s">
        <v>51</v>
      </c>
      <c r="G112" s="5301" t="s">
        <v>28</v>
      </c>
      <c r="H112" s="5301" t="s">
        <v>28</v>
      </c>
      <c r="I112" s="5301" t="s">
        <v>859</v>
      </c>
    </row>
    <row customHeight="1" ht="11.25">
      <c r="A113" s="5301" t="s">
        <v>2256</v>
      </c>
      <c r="B113" s="5301" t="s">
        <v>16</v>
      </c>
      <c r="C113" s="5301" t="s">
        <v>2503</v>
      </c>
      <c r="D113" s="5301" t="s">
        <v>2504</v>
      </c>
      <c r="E113" s="5301" t="s">
        <v>2505</v>
      </c>
      <c r="F113" s="5301" t="s">
        <v>51</v>
      </c>
      <c r="G113" s="5301" t="s">
        <v>2506</v>
      </c>
      <c r="H113" s="5301" t="s">
        <v>28</v>
      </c>
      <c r="I113" s="5301" t="s">
        <v>859</v>
      </c>
    </row>
    <row customHeight="1" ht="11.25">
      <c r="A114" s="5301" t="s">
        <v>2256</v>
      </c>
      <c r="B114" s="5301" t="s">
        <v>16</v>
      </c>
      <c r="C114" s="5301" t="s">
        <v>2274</v>
      </c>
      <c r="D114" s="5301" t="s">
        <v>2275</v>
      </c>
      <c r="E114" s="5301" t="s">
        <v>2276</v>
      </c>
      <c r="F114" s="5301" t="s">
        <v>2273</v>
      </c>
      <c r="G114" s="5301" t="s">
        <v>2277</v>
      </c>
      <c r="H114" s="5301" t="s">
        <v>28</v>
      </c>
      <c r="I114" s="5301" t="s">
        <v>859</v>
      </c>
    </row>
    <row customHeight="1" ht="11.25">
      <c r="A115" s="5301" t="s">
        <v>2256</v>
      </c>
      <c r="B115" s="5301" t="s">
        <v>16</v>
      </c>
      <c r="C115" s="5301" t="s">
        <v>2507</v>
      </c>
      <c r="D115" s="5301" t="s">
        <v>2508</v>
      </c>
      <c r="E115" s="5301" t="s">
        <v>2509</v>
      </c>
      <c r="F115" s="5301" t="s">
        <v>2281</v>
      </c>
      <c r="G115" s="5301" t="s">
        <v>2510</v>
      </c>
      <c r="H115" s="5301" t="s">
        <v>28</v>
      </c>
      <c r="I115" s="5301" t="s">
        <v>859</v>
      </c>
    </row>
    <row customHeight="1" ht="11.25">
      <c r="A116" s="5301" t="s">
        <v>2256</v>
      </c>
      <c r="B116" s="5301" t="s">
        <v>16</v>
      </c>
      <c r="C116" s="5301" t="s">
        <v>2285</v>
      </c>
      <c r="D116" s="5301" t="s">
        <v>2286</v>
      </c>
      <c r="E116" s="5301" t="s">
        <v>2287</v>
      </c>
      <c r="F116" s="5301" t="s">
        <v>2268</v>
      </c>
      <c r="G116" s="5301" t="s">
        <v>2288</v>
      </c>
      <c r="H116" s="5301" t="s">
        <v>28</v>
      </c>
      <c r="I116" s="5301" t="s">
        <v>859</v>
      </c>
    </row>
    <row customHeight="1" ht="11.25">
      <c r="A117" s="5301" t="s">
        <v>2256</v>
      </c>
      <c r="B117" s="5301" t="s">
        <v>16</v>
      </c>
      <c r="C117" s="5301" t="s">
        <v>2292</v>
      </c>
      <c r="D117" s="5301" t="s">
        <v>2293</v>
      </c>
      <c r="E117" s="5301" t="s">
        <v>2294</v>
      </c>
      <c r="F117" s="5301" t="s">
        <v>2295</v>
      </c>
      <c r="G117" s="5301" t="s">
        <v>28</v>
      </c>
      <c r="H117" s="5301" t="s">
        <v>28</v>
      </c>
      <c r="I117" s="5301" t="s">
        <v>859</v>
      </c>
    </row>
    <row customHeight="1" ht="11.25">
      <c r="A118" s="5301" t="s">
        <v>2256</v>
      </c>
      <c r="B118" s="5301" t="s">
        <v>16</v>
      </c>
      <c r="C118" s="5301" t="s">
        <v>2296</v>
      </c>
      <c r="D118" s="5301" t="s">
        <v>2297</v>
      </c>
      <c r="E118" s="5301" t="s">
        <v>2298</v>
      </c>
      <c r="F118" s="5301" t="s">
        <v>2299</v>
      </c>
      <c r="G118" s="5301" t="s">
        <v>2300</v>
      </c>
      <c r="H118" s="5301" t="s">
        <v>28</v>
      </c>
      <c r="I118" s="5301" t="s">
        <v>859</v>
      </c>
    </row>
    <row customHeight="1" ht="11.25">
      <c r="A119" s="5301" t="s">
        <v>2256</v>
      </c>
      <c r="B119" s="5301" t="s">
        <v>16</v>
      </c>
      <c r="C119" s="5301" t="s">
        <v>2511</v>
      </c>
      <c r="D119" s="5301" t="s">
        <v>2512</v>
      </c>
      <c r="E119" s="5301" t="s">
        <v>2312</v>
      </c>
      <c r="F119" s="5301" t="s">
        <v>2488</v>
      </c>
      <c r="G119" s="5301" t="s">
        <v>2513</v>
      </c>
      <c r="H119" s="5301" t="s">
        <v>28</v>
      </c>
      <c r="I119" s="5301" t="s">
        <v>859</v>
      </c>
    </row>
    <row customHeight="1" ht="11.25">
      <c r="A120" s="5301" t="s">
        <v>2256</v>
      </c>
      <c r="B120" s="5301" t="s">
        <v>16</v>
      </c>
      <c r="C120" s="5301" t="s">
        <v>2314</v>
      </c>
      <c r="D120" s="5301" t="s">
        <v>2315</v>
      </c>
      <c r="E120" s="5301" t="s">
        <v>2316</v>
      </c>
      <c r="F120" s="5301" t="s">
        <v>2268</v>
      </c>
      <c r="G120" s="5301" t="s">
        <v>2317</v>
      </c>
      <c r="H120" s="5301" t="s">
        <v>28</v>
      </c>
      <c r="I120" s="5301" t="s">
        <v>859</v>
      </c>
    </row>
    <row customHeight="1" ht="11.25">
      <c r="A121" s="5301" t="s">
        <v>2256</v>
      </c>
      <c r="B121" s="5301" t="s">
        <v>16</v>
      </c>
      <c r="C121" s="5301" t="s">
        <v>2514</v>
      </c>
      <c r="D121" s="5301" t="s">
        <v>2515</v>
      </c>
      <c r="E121" s="5301" t="s">
        <v>2516</v>
      </c>
      <c r="F121" s="5301" t="s">
        <v>2349</v>
      </c>
      <c r="G121" s="5301" t="s">
        <v>2517</v>
      </c>
      <c r="H121" s="5301" t="s">
        <v>28</v>
      </c>
      <c r="I121" s="5301" t="s">
        <v>859</v>
      </c>
    </row>
    <row customHeight="1" ht="11.25">
      <c r="A122" s="5301" t="s">
        <v>2256</v>
      </c>
      <c r="B122" s="5301" t="s">
        <v>16</v>
      </c>
      <c r="C122" s="5301" t="s">
        <v>2325</v>
      </c>
      <c r="D122" s="5301" t="s">
        <v>2326</v>
      </c>
      <c r="E122" s="5301" t="s">
        <v>2327</v>
      </c>
      <c r="F122" s="5301" t="s">
        <v>2268</v>
      </c>
      <c r="G122" s="5301" t="s">
        <v>2328</v>
      </c>
      <c r="H122" s="5301" t="s">
        <v>28</v>
      </c>
      <c r="I122" s="5301" t="s">
        <v>859</v>
      </c>
    </row>
    <row customHeight="1" ht="11.25">
      <c r="A123" s="5301" t="s">
        <v>2256</v>
      </c>
      <c r="B123" s="5301" t="s">
        <v>16</v>
      </c>
      <c r="C123" s="5301" t="s">
        <v>28</v>
      </c>
      <c r="D123" s="5301" t="s">
        <v>2329</v>
      </c>
      <c r="E123" s="5301" t="s">
        <v>2330</v>
      </c>
      <c r="F123" s="5301" t="s">
        <v>2268</v>
      </c>
      <c r="G123" s="5301" t="s">
        <v>28</v>
      </c>
      <c r="H123" s="5301" t="s">
        <v>28</v>
      </c>
      <c r="I123" s="5301" t="s">
        <v>859</v>
      </c>
    </row>
    <row customHeight="1" ht="11.25">
      <c r="A124" s="5301" t="s">
        <v>2256</v>
      </c>
      <c r="B124" s="5301" t="s">
        <v>16</v>
      </c>
      <c r="C124" s="5301" t="s">
        <v>2331</v>
      </c>
      <c r="D124" s="5301" t="s">
        <v>2332</v>
      </c>
      <c r="E124" s="5301" t="s">
        <v>2333</v>
      </c>
      <c r="F124" s="5301" t="s">
        <v>2334</v>
      </c>
      <c r="G124" s="5301" t="s">
        <v>28</v>
      </c>
      <c r="H124" s="5301" t="s">
        <v>28</v>
      </c>
      <c r="I124" s="5301" t="s">
        <v>859</v>
      </c>
    </row>
    <row customHeight="1" ht="11.25">
      <c r="A125" s="5301" t="s">
        <v>2256</v>
      </c>
      <c r="B125" s="5301" t="s">
        <v>16</v>
      </c>
      <c r="C125" s="5301" t="s">
        <v>2518</v>
      </c>
      <c r="D125" s="5301" t="s">
        <v>2519</v>
      </c>
      <c r="E125" s="5301" t="s">
        <v>2520</v>
      </c>
      <c r="F125" s="5301" t="s">
        <v>51</v>
      </c>
      <c r="G125" s="5301" t="s">
        <v>28</v>
      </c>
      <c r="H125" s="5301" t="s">
        <v>28</v>
      </c>
      <c r="I125" s="5301" t="s">
        <v>859</v>
      </c>
    </row>
    <row customHeight="1" ht="11.25">
      <c r="A126" s="5301" t="s">
        <v>2256</v>
      </c>
      <c r="B126" s="5301" t="s">
        <v>16</v>
      </c>
      <c r="C126" s="5301" t="s">
        <v>2335</v>
      </c>
      <c r="D126" s="5301" t="s">
        <v>2336</v>
      </c>
      <c r="E126" s="5301" t="s">
        <v>2337</v>
      </c>
      <c r="F126" s="5301" t="s">
        <v>51</v>
      </c>
      <c r="G126" s="5301" t="s">
        <v>28</v>
      </c>
      <c r="H126" s="5301" t="s">
        <v>28</v>
      </c>
      <c r="I126" s="5301" t="s">
        <v>859</v>
      </c>
    </row>
    <row customHeight="1" ht="11.25">
      <c r="A127" s="5301" t="s">
        <v>2256</v>
      </c>
      <c r="B127" s="5301" t="s">
        <v>16</v>
      </c>
      <c r="C127" s="5301" t="s">
        <v>2338</v>
      </c>
      <c r="D127" s="5301" t="s">
        <v>2339</v>
      </c>
      <c r="E127" s="5301" t="s">
        <v>2340</v>
      </c>
      <c r="F127" s="5301" t="s">
        <v>2334</v>
      </c>
      <c r="G127" s="5301" t="s">
        <v>2341</v>
      </c>
      <c r="H127" s="5301" t="s">
        <v>28</v>
      </c>
      <c r="I127" s="5301" t="s">
        <v>859</v>
      </c>
    </row>
    <row customHeight="1" ht="11.25">
      <c r="A128" s="5301" t="s">
        <v>2256</v>
      </c>
      <c r="B128" s="5301" t="s">
        <v>16</v>
      </c>
      <c r="C128" s="5301" t="s">
        <v>2342</v>
      </c>
      <c r="D128" s="5301" t="s">
        <v>2343</v>
      </c>
      <c r="E128" s="5301" t="s">
        <v>2344</v>
      </c>
      <c r="F128" s="5301" t="s">
        <v>2334</v>
      </c>
      <c r="G128" s="5301" t="s">
        <v>2345</v>
      </c>
      <c r="H128" s="5301" t="s">
        <v>28</v>
      </c>
      <c r="I128" s="5301" t="s">
        <v>859</v>
      </c>
    </row>
    <row customHeight="1" ht="11.25">
      <c r="A129" s="5301" t="s">
        <v>2256</v>
      </c>
      <c r="B129" s="5301" t="s">
        <v>16</v>
      </c>
      <c r="C129" s="5301" t="s">
        <v>2346</v>
      </c>
      <c r="D129" s="5301" t="s">
        <v>2347</v>
      </c>
      <c r="E129" s="5301" t="s">
        <v>2348</v>
      </c>
      <c r="F129" s="5301" t="s">
        <v>2349</v>
      </c>
      <c r="G129" s="5301" t="s">
        <v>2350</v>
      </c>
      <c r="H129" s="5301" t="s">
        <v>28</v>
      </c>
      <c r="I129" s="5301" t="s">
        <v>859</v>
      </c>
    </row>
    <row customHeight="1" ht="11.25">
      <c r="A130" s="5301" t="s">
        <v>2256</v>
      </c>
      <c r="B130" s="5301" t="s">
        <v>16</v>
      </c>
      <c r="C130" s="5301" t="s">
        <v>2351</v>
      </c>
      <c r="D130" s="5301" t="s">
        <v>2352</v>
      </c>
      <c r="E130" s="5301" t="s">
        <v>2353</v>
      </c>
      <c r="F130" s="5301" t="s">
        <v>2354</v>
      </c>
      <c r="G130" s="5301" t="s">
        <v>28</v>
      </c>
      <c r="H130" s="5301" t="s">
        <v>28</v>
      </c>
      <c r="I130" s="5301" t="s">
        <v>859</v>
      </c>
    </row>
    <row customHeight="1" ht="11.25">
      <c r="A131" s="5301" t="s">
        <v>2256</v>
      </c>
      <c r="B131" s="5301" t="s">
        <v>16</v>
      </c>
      <c r="C131" s="5301" t="s">
        <v>2521</v>
      </c>
      <c r="D131" s="5301" t="s">
        <v>2522</v>
      </c>
      <c r="E131" s="5301" t="s">
        <v>2523</v>
      </c>
      <c r="F131" s="5301" t="s">
        <v>2524</v>
      </c>
      <c r="G131" s="5301" t="s">
        <v>28</v>
      </c>
      <c r="H131" s="5301" t="s">
        <v>28</v>
      </c>
      <c r="I131" s="5301" t="s">
        <v>859</v>
      </c>
    </row>
    <row customHeight="1" ht="11.25">
      <c r="A132" s="5301" t="s">
        <v>2256</v>
      </c>
      <c r="B132" s="5301" t="s">
        <v>16</v>
      </c>
      <c r="C132" s="5301" t="s">
        <v>2362</v>
      </c>
      <c r="D132" s="5301" t="s">
        <v>2363</v>
      </c>
      <c r="E132" s="5301" t="s">
        <v>2364</v>
      </c>
      <c r="F132" s="5301" t="s">
        <v>2365</v>
      </c>
      <c r="G132" s="5301" t="s">
        <v>28</v>
      </c>
      <c r="H132" s="5301" t="s">
        <v>28</v>
      </c>
      <c r="I132" s="5301" t="s">
        <v>859</v>
      </c>
    </row>
    <row customHeight="1" ht="11.25">
      <c r="A133" s="5301" t="s">
        <v>2256</v>
      </c>
      <c r="B133" s="5301" t="s">
        <v>16</v>
      </c>
      <c r="C133" s="5301" t="s">
        <v>2366</v>
      </c>
      <c r="D133" s="5301" t="s">
        <v>2367</v>
      </c>
      <c r="E133" s="5301" t="s">
        <v>2368</v>
      </c>
      <c r="F133" s="5301" t="s">
        <v>51</v>
      </c>
      <c r="G133" s="5301" t="s">
        <v>28</v>
      </c>
      <c r="H133" s="5301" t="s">
        <v>28</v>
      </c>
      <c r="I133" s="5301" t="s">
        <v>859</v>
      </c>
    </row>
    <row customHeight="1" ht="11.25">
      <c r="A134" s="5301" t="s">
        <v>2256</v>
      </c>
      <c r="B134" s="5301" t="s">
        <v>16</v>
      </c>
      <c r="C134" s="5301" t="s">
        <v>2525</v>
      </c>
      <c r="D134" s="5301" t="s">
        <v>2526</v>
      </c>
      <c r="E134" s="5301" t="s">
        <v>2527</v>
      </c>
      <c r="F134" s="5301" t="s">
        <v>2365</v>
      </c>
      <c r="G134" s="5301" t="s">
        <v>2528</v>
      </c>
      <c r="H134" s="5301" t="s">
        <v>28</v>
      </c>
      <c r="I134" s="5301" t="s">
        <v>859</v>
      </c>
    </row>
    <row customHeight="1" ht="11.25">
      <c r="A135" s="5301" t="s">
        <v>2256</v>
      </c>
      <c r="B135" s="5301" t="s">
        <v>16</v>
      </c>
      <c r="C135" s="5301" t="s">
        <v>2372</v>
      </c>
      <c r="D135" s="5301" t="s">
        <v>2373</v>
      </c>
      <c r="E135" s="5301" t="s">
        <v>2374</v>
      </c>
      <c r="F135" s="5301" t="s">
        <v>51</v>
      </c>
      <c r="G135" s="5301" t="s">
        <v>28</v>
      </c>
      <c r="H135" s="5301" t="s">
        <v>28</v>
      </c>
      <c r="I135" s="5301" t="s">
        <v>859</v>
      </c>
    </row>
    <row customHeight="1" ht="11.25">
      <c r="A136" s="5301" t="s">
        <v>2256</v>
      </c>
      <c r="B136" s="5301" t="s">
        <v>16</v>
      </c>
      <c r="C136" s="5301" t="s">
        <v>2378</v>
      </c>
      <c r="D136" s="5301" t="s">
        <v>2379</v>
      </c>
      <c r="E136" s="5301" t="s">
        <v>2380</v>
      </c>
      <c r="F136" s="5301" t="s">
        <v>2349</v>
      </c>
      <c r="G136" s="5301" t="s">
        <v>28</v>
      </c>
      <c r="H136" s="5301" t="s">
        <v>28</v>
      </c>
      <c r="I136" s="5301" t="s">
        <v>859</v>
      </c>
    </row>
    <row customHeight="1" ht="11.25">
      <c r="A137" s="5301" t="s">
        <v>2256</v>
      </c>
      <c r="B137" s="5301" t="s">
        <v>16</v>
      </c>
      <c r="C137" s="5301" t="s">
        <v>2381</v>
      </c>
      <c r="D137" s="5301" t="s">
        <v>2382</v>
      </c>
      <c r="E137" s="5301" t="s">
        <v>2383</v>
      </c>
      <c r="F137" s="5301" t="s">
        <v>2349</v>
      </c>
      <c r="G137" s="5301" t="s">
        <v>2384</v>
      </c>
      <c r="H137" s="5301" t="s">
        <v>28</v>
      </c>
      <c r="I137" s="5301" t="s">
        <v>859</v>
      </c>
    </row>
    <row customHeight="1" ht="11.25">
      <c r="A138" s="5301" t="s">
        <v>2256</v>
      </c>
      <c r="B138" s="5301" t="s">
        <v>16</v>
      </c>
      <c r="C138" s="5301" t="s">
        <v>2529</v>
      </c>
      <c r="D138" s="5301" t="s">
        <v>2530</v>
      </c>
      <c r="E138" s="5301" t="s">
        <v>2531</v>
      </c>
      <c r="F138" s="5301" t="s">
        <v>2416</v>
      </c>
      <c r="G138" s="5301" t="s">
        <v>2532</v>
      </c>
      <c r="H138" s="5301" t="s">
        <v>28</v>
      </c>
      <c r="I138" s="5301" t="s">
        <v>859</v>
      </c>
    </row>
    <row customHeight="1" ht="11.25">
      <c r="A139" s="5301" t="s">
        <v>2256</v>
      </c>
      <c r="B139" s="5301" t="s">
        <v>16</v>
      </c>
      <c r="C139" s="5301" t="s">
        <v>2533</v>
      </c>
      <c r="D139" s="5301" t="s">
        <v>2534</v>
      </c>
      <c r="E139" s="5301" t="s">
        <v>2535</v>
      </c>
      <c r="F139" s="5301" t="s">
        <v>2334</v>
      </c>
      <c r="G139" s="5301" t="s">
        <v>28</v>
      </c>
      <c r="H139" s="5301" t="s">
        <v>28</v>
      </c>
      <c r="I139" s="5301" t="s">
        <v>859</v>
      </c>
    </row>
    <row customHeight="1" ht="11.25">
      <c r="A140" s="5301" t="s">
        <v>2256</v>
      </c>
      <c r="B140" s="5301" t="s">
        <v>16</v>
      </c>
      <c r="C140" s="5301" t="s">
        <v>2392</v>
      </c>
      <c r="D140" s="5301" t="s">
        <v>2393</v>
      </c>
      <c r="E140" s="5301" t="s">
        <v>2394</v>
      </c>
      <c r="F140" s="5301" t="s">
        <v>51</v>
      </c>
      <c r="G140" s="5301" t="s">
        <v>28</v>
      </c>
      <c r="H140" s="5301" t="s">
        <v>28</v>
      </c>
      <c r="I140" s="5301" t="s">
        <v>859</v>
      </c>
    </row>
    <row customHeight="1" ht="11.25">
      <c r="A141" s="5301" t="s">
        <v>2256</v>
      </c>
      <c r="B141" s="5301" t="s">
        <v>16</v>
      </c>
      <c r="C141" s="5301" t="s">
        <v>2398</v>
      </c>
      <c r="D141" s="5301" t="s">
        <v>2399</v>
      </c>
      <c r="E141" s="5301" t="s">
        <v>2400</v>
      </c>
      <c r="F141" s="5301" t="s">
        <v>2401</v>
      </c>
      <c r="G141" s="5301" t="s">
        <v>28</v>
      </c>
      <c r="H141" s="5301" t="s">
        <v>28</v>
      </c>
      <c r="I141" s="5301" t="s">
        <v>859</v>
      </c>
    </row>
    <row customHeight="1" ht="11.25">
      <c r="A142" s="5301" t="s">
        <v>2256</v>
      </c>
      <c r="B142" s="5301" t="s">
        <v>16</v>
      </c>
      <c r="C142" s="5301" t="s">
        <v>2406</v>
      </c>
      <c r="D142" s="5301" t="s">
        <v>2407</v>
      </c>
      <c r="E142" s="5301" t="s">
        <v>2408</v>
      </c>
      <c r="F142" s="5301" t="s">
        <v>2349</v>
      </c>
      <c r="G142" s="5301" t="s">
        <v>2409</v>
      </c>
      <c r="H142" s="5301" t="s">
        <v>28</v>
      </c>
      <c r="I142" s="5301" t="s">
        <v>859</v>
      </c>
    </row>
    <row customHeight="1" ht="11.25">
      <c r="A143" s="5301" t="s">
        <v>2256</v>
      </c>
      <c r="B143" s="5301" t="s">
        <v>16</v>
      </c>
      <c r="C143" s="5301" t="s">
        <v>2410</v>
      </c>
      <c r="D143" s="5301" t="s">
        <v>2411</v>
      </c>
      <c r="E143" s="5301" t="s">
        <v>2412</v>
      </c>
      <c r="F143" s="5301" t="s">
        <v>51</v>
      </c>
      <c r="G143" s="5301" t="s">
        <v>28</v>
      </c>
      <c r="H143" s="5301" t="s">
        <v>28</v>
      </c>
      <c r="I143" s="5301" t="s">
        <v>859</v>
      </c>
    </row>
    <row customHeight="1" ht="11.25">
      <c r="A144" s="5301" t="s">
        <v>2256</v>
      </c>
      <c r="B144" s="5301" t="s">
        <v>16</v>
      </c>
      <c r="C144" s="5301" t="s">
        <v>2536</v>
      </c>
      <c r="D144" s="5301" t="s">
        <v>2537</v>
      </c>
      <c r="E144" s="5301" t="s">
        <v>2538</v>
      </c>
      <c r="F144" s="5301" t="s">
        <v>2268</v>
      </c>
      <c r="G144" s="5301" t="s">
        <v>2539</v>
      </c>
      <c r="H144" s="5301" t="s">
        <v>28</v>
      </c>
      <c r="I144" s="5301" t="s">
        <v>859</v>
      </c>
    </row>
    <row customHeight="1" ht="11.25">
      <c r="A145" s="5301" t="s">
        <v>2256</v>
      </c>
      <c r="B145" s="5301" t="s">
        <v>16</v>
      </c>
      <c r="C145" s="5301" t="s">
        <v>2418</v>
      </c>
      <c r="D145" s="5301" t="s">
        <v>2419</v>
      </c>
      <c r="E145" s="5301" t="s">
        <v>2420</v>
      </c>
      <c r="F145" s="5301" t="s">
        <v>2421</v>
      </c>
      <c r="G145" s="5301" t="s">
        <v>2422</v>
      </c>
      <c r="H145" s="5301" t="s">
        <v>28</v>
      </c>
      <c r="I145" s="5301" t="s">
        <v>859</v>
      </c>
    </row>
    <row customHeight="1" ht="11.25">
      <c r="A146" s="5301" t="s">
        <v>2256</v>
      </c>
      <c r="B146" s="5301" t="s">
        <v>16</v>
      </c>
      <c r="C146" s="5301" t="s">
        <v>2540</v>
      </c>
      <c r="D146" s="5301" t="s">
        <v>2541</v>
      </c>
      <c r="E146" s="5301" t="s">
        <v>2542</v>
      </c>
      <c r="F146" s="5301" t="s">
        <v>2543</v>
      </c>
      <c r="G146" s="5301" t="s">
        <v>2544</v>
      </c>
      <c r="H146" s="5301" t="s">
        <v>28</v>
      </c>
      <c r="I146" s="5301" t="s">
        <v>859</v>
      </c>
    </row>
    <row customHeight="1" ht="11.25">
      <c r="A147" s="5301" t="s">
        <v>2256</v>
      </c>
      <c r="B147" s="5301" t="s">
        <v>16</v>
      </c>
      <c r="C147" s="5301" t="s">
        <v>2423</v>
      </c>
      <c r="D147" s="5301" t="s">
        <v>2424</v>
      </c>
      <c r="E147" s="5301" t="s">
        <v>2425</v>
      </c>
      <c r="F147" s="5301" t="s">
        <v>2426</v>
      </c>
      <c r="G147" s="5301" t="s">
        <v>28</v>
      </c>
      <c r="H147" s="5301" t="s">
        <v>28</v>
      </c>
      <c r="I147" s="5301" t="s">
        <v>859</v>
      </c>
    </row>
    <row customHeight="1" ht="11.25">
      <c r="A148" s="5301" t="s">
        <v>2256</v>
      </c>
      <c r="B148" s="5301" t="s">
        <v>16</v>
      </c>
      <c r="C148" s="5301" t="s">
        <v>2545</v>
      </c>
      <c r="D148" s="5301" t="s">
        <v>2546</v>
      </c>
      <c r="E148" s="5301" t="s">
        <v>2547</v>
      </c>
      <c r="F148" s="5301" t="s">
        <v>2548</v>
      </c>
      <c r="G148" s="5301" t="s">
        <v>28</v>
      </c>
      <c r="H148" s="5301" t="s">
        <v>28</v>
      </c>
      <c r="I148" s="5301" t="s">
        <v>859</v>
      </c>
    </row>
    <row customHeight="1" ht="11.25">
      <c r="A149" s="5301" t="s">
        <v>2256</v>
      </c>
      <c r="B149" s="5301" t="s">
        <v>16</v>
      </c>
      <c r="C149" s="5301" t="s">
        <v>2549</v>
      </c>
      <c r="D149" s="5301" t="s">
        <v>2550</v>
      </c>
      <c r="E149" s="5301" t="s">
        <v>2551</v>
      </c>
      <c r="F149" s="5301" t="s">
        <v>2548</v>
      </c>
      <c r="G149" s="5301" t="s">
        <v>28</v>
      </c>
      <c r="H149" s="5301" t="s">
        <v>28</v>
      </c>
      <c r="I149" s="5301" t="s">
        <v>859</v>
      </c>
    </row>
    <row customHeight="1" ht="11.25">
      <c r="A150" s="5301" t="s">
        <v>2256</v>
      </c>
      <c r="B150" s="5301" t="s">
        <v>16</v>
      </c>
      <c r="C150" s="5301" t="s">
        <v>2552</v>
      </c>
      <c r="D150" s="5301" t="s">
        <v>2553</v>
      </c>
      <c r="E150" s="5301" t="s">
        <v>2554</v>
      </c>
      <c r="F150" s="5301" t="s">
        <v>2543</v>
      </c>
      <c r="G150" s="5301" t="s">
        <v>2555</v>
      </c>
      <c r="H150" s="5301" t="s">
        <v>28</v>
      </c>
      <c r="I150" s="5301" t="s">
        <v>859</v>
      </c>
    </row>
    <row customHeight="1" ht="11.25">
      <c r="A151" s="5301" t="s">
        <v>2256</v>
      </c>
      <c r="B151" s="5301" t="s">
        <v>16</v>
      </c>
      <c r="C151" s="5301" t="s">
        <v>2433</v>
      </c>
      <c r="D151" s="5301" t="s">
        <v>2434</v>
      </c>
      <c r="E151" s="5301" t="s">
        <v>2435</v>
      </c>
      <c r="F151" s="5301" t="s">
        <v>2436</v>
      </c>
      <c r="G151" s="5301" t="s">
        <v>2437</v>
      </c>
      <c r="H151" s="5301" t="s">
        <v>28</v>
      </c>
      <c r="I151" s="5301" t="s">
        <v>859</v>
      </c>
    </row>
    <row customHeight="1" ht="11.25">
      <c r="A152" s="5301" t="s">
        <v>2256</v>
      </c>
      <c r="B152" s="5301" t="s">
        <v>16</v>
      </c>
      <c r="C152" s="5301" t="s">
        <v>2556</v>
      </c>
      <c r="D152" s="5301" t="s">
        <v>2557</v>
      </c>
      <c r="E152" s="5301" t="s">
        <v>2558</v>
      </c>
      <c r="F152" s="5301" t="s">
        <v>2416</v>
      </c>
      <c r="G152" s="5301" t="s">
        <v>28</v>
      </c>
      <c r="H152" s="5301" t="s">
        <v>28</v>
      </c>
      <c r="I152" s="5301" t="s">
        <v>859</v>
      </c>
    </row>
    <row customHeight="1" ht="11.25">
      <c r="A153" s="5301" t="s">
        <v>2256</v>
      </c>
      <c r="B153" s="5301" t="s">
        <v>16</v>
      </c>
      <c r="C153" s="5301" t="s">
        <v>2559</v>
      </c>
      <c r="D153" s="5301" t="s">
        <v>2560</v>
      </c>
      <c r="E153" s="5301" t="s">
        <v>2561</v>
      </c>
      <c r="F153" s="5301" t="s">
        <v>2459</v>
      </c>
      <c r="G153" s="5301" t="s">
        <v>2562</v>
      </c>
      <c r="H153" s="5301" t="s">
        <v>28</v>
      </c>
      <c r="I153" s="5301" t="s">
        <v>859</v>
      </c>
    </row>
    <row customHeight="1" ht="11.25">
      <c r="A154" s="5301" t="s">
        <v>2256</v>
      </c>
      <c r="B154" s="5301" t="s">
        <v>16</v>
      </c>
      <c r="C154" s="5301" t="s">
        <v>2444</v>
      </c>
      <c r="D154" s="5301" t="s">
        <v>2445</v>
      </c>
      <c r="E154" s="5301" t="s">
        <v>2446</v>
      </c>
      <c r="F154" s="5301" t="s">
        <v>2365</v>
      </c>
      <c r="G154" s="5301" t="s">
        <v>2447</v>
      </c>
      <c r="H154" s="5301" t="s">
        <v>28</v>
      </c>
      <c r="I154" s="5301" t="s">
        <v>859</v>
      </c>
    </row>
    <row customHeight="1" ht="11.25">
      <c r="A155" s="5301" t="s">
        <v>2256</v>
      </c>
      <c r="B155" s="5301" t="s">
        <v>16</v>
      </c>
      <c r="C155" s="5301" t="s">
        <v>2563</v>
      </c>
      <c r="D155" s="5301" t="s">
        <v>2564</v>
      </c>
      <c r="E155" s="5301" t="s">
        <v>2565</v>
      </c>
      <c r="F155" s="5301" t="s">
        <v>51</v>
      </c>
      <c r="G155" s="5301" t="s">
        <v>28</v>
      </c>
      <c r="H155" s="5301" t="s">
        <v>28</v>
      </c>
      <c r="I155" s="5301" t="s">
        <v>859</v>
      </c>
    </row>
    <row customHeight="1" ht="11.25">
      <c r="A156" s="5301" t="s">
        <v>2256</v>
      </c>
      <c r="B156" s="5301" t="s">
        <v>16</v>
      </c>
      <c r="C156" s="5301" t="s">
        <v>2466</v>
      </c>
      <c r="D156" s="5301" t="s">
        <v>2467</v>
      </c>
      <c r="E156" s="5301" t="s">
        <v>2468</v>
      </c>
      <c r="F156" s="5301" t="s">
        <v>2469</v>
      </c>
      <c r="G156" s="5301" t="s">
        <v>2470</v>
      </c>
      <c r="H156" s="5301" t="s">
        <v>28</v>
      </c>
      <c r="I156" s="5301" t="s">
        <v>859</v>
      </c>
    </row>
    <row customHeight="1" ht="11.25">
      <c r="A157" s="5301" t="s">
        <v>2256</v>
      </c>
      <c r="B157" s="5301" t="s">
        <v>16</v>
      </c>
      <c r="C157" s="5301" t="s">
        <v>2471</v>
      </c>
      <c r="D157" s="5301" t="s">
        <v>2472</v>
      </c>
      <c r="E157" s="5301" t="s">
        <v>2420</v>
      </c>
      <c r="F157" s="5301" t="s">
        <v>2473</v>
      </c>
      <c r="G157" s="5301" t="s">
        <v>28</v>
      </c>
      <c r="H157" s="5301" t="s">
        <v>28</v>
      </c>
      <c r="I157" s="5301" t="s">
        <v>859</v>
      </c>
    </row>
    <row customHeight="1" ht="11.25">
      <c r="A158" s="5301" t="s">
        <v>2256</v>
      </c>
      <c r="B158" s="5301" t="s">
        <v>16</v>
      </c>
      <c r="C158" s="5301" t="s">
        <v>2477</v>
      </c>
      <c r="D158" s="5301" t="s">
        <v>2478</v>
      </c>
      <c r="E158" s="5301" t="s">
        <v>2468</v>
      </c>
      <c r="F158" s="5301" t="s">
        <v>2479</v>
      </c>
      <c r="G158" s="5301" t="s">
        <v>2480</v>
      </c>
      <c r="H158" s="5301" t="s">
        <v>28</v>
      </c>
      <c r="I158" s="5301" t="s">
        <v>859</v>
      </c>
    </row>
    <row customHeight="1" ht="11.25">
      <c r="A159" s="5301" t="s">
        <v>2256</v>
      </c>
      <c r="B159" s="5301" t="s">
        <v>16</v>
      </c>
      <c r="C159" s="5301" t="s">
        <v>2481</v>
      </c>
      <c r="D159" s="5301" t="s">
        <v>2482</v>
      </c>
      <c r="E159" s="5301" t="s">
        <v>2483</v>
      </c>
      <c r="F159" s="5301" t="s">
        <v>2484</v>
      </c>
      <c r="G159" s="5301" t="s">
        <v>28</v>
      </c>
      <c r="H159" s="5301" t="s">
        <v>28</v>
      </c>
      <c r="I159" s="5301" t="s">
        <v>859</v>
      </c>
    </row>
    <row customHeight="1" ht="11.25">
      <c r="A160" s="5301" t="s">
        <v>2256</v>
      </c>
      <c r="B160" s="5301" t="s">
        <v>16</v>
      </c>
      <c r="C160" s="5301" t="s">
        <v>2490</v>
      </c>
      <c r="D160" s="5301" t="s">
        <v>2491</v>
      </c>
      <c r="E160" s="5301" t="s">
        <v>2492</v>
      </c>
      <c r="F160" s="5301" t="s">
        <v>2488</v>
      </c>
      <c r="G160" s="5301" t="s">
        <v>28</v>
      </c>
      <c r="H160" s="5301" t="s">
        <v>28</v>
      </c>
      <c r="I160" s="5301" t="s">
        <v>859</v>
      </c>
    </row>
    <row customHeight="1" ht="11.25">
      <c r="A161" s="5301" t="s">
        <v>2256</v>
      </c>
      <c r="B161" s="5301" t="s">
        <v>16</v>
      </c>
      <c r="C161" s="5301" t="s">
        <v>2496</v>
      </c>
      <c r="D161" s="5301" t="s">
        <v>2497</v>
      </c>
      <c r="E161" s="5301" t="s">
        <v>2498</v>
      </c>
      <c r="F161" s="5301" t="s">
        <v>2426</v>
      </c>
      <c r="G161" s="5301" t="s">
        <v>28</v>
      </c>
      <c r="H161" s="5301" t="s">
        <v>28</v>
      </c>
      <c r="I161" s="5301" t="s">
        <v>859</v>
      </c>
    </row>
    <row customHeight="1" ht="11.25">
      <c r="A162" s="5301" t="s">
        <v>2256</v>
      </c>
      <c r="B162" s="5301" t="s">
        <v>16</v>
      </c>
      <c r="C162" s="5301" t="s">
        <v>2566</v>
      </c>
      <c r="D162" s="5301" t="s">
        <v>2567</v>
      </c>
      <c r="E162" s="5301" t="s">
        <v>2568</v>
      </c>
      <c r="F162" s="5301" t="s">
        <v>2484</v>
      </c>
      <c r="G162" s="5301" t="s">
        <v>2569</v>
      </c>
      <c r="H162" s="5301" t="s">
        <v>28</v>
      </c>
      <c r="I162" s="5301" t="s">
        <v>912</v>
      </c>
    </row>
    <row customHeight="1" ht="11.25">
      <c r="A163" s="5301" t="s">
        <v>2256</v>
      </c>
      <c r="B163" s="5301" t="s">
        <v>16</v>
      </c>
      <c r="C163" s="5301" t="s">
        <v>2262</v>
      </c>
      <c r="D163" s="5301" t="s">
        <v>2258</v>
      </c>
      <c r="E163" s="5301" t="s">
        <v>2259</v>
      </c>
      <c r="F163" s="5301" t="s">
        <v>2263</v>
      </c>
      <c r="G163" s="5301" t="s">
        <v>2264</v>
      </c>
      <c r="H163" s="5301" t="s">
        <v>28</v>
      </c>
      <c r="I163" s="5301" t="s">
        <v>912</v>
      </c>
    </row>
    <row customHeight="1" ht="11.25">
      <c r="A164" s="5301" t="s">
        <v>2256</v>
      </c>
      <c r="B164" s="5301" t="s">
        <v>16</v>
      </c>
      <c r="C164" s="5301" t="s">
        <v>2499</v>
      </c>
      <c r="D164" s="5301" t="s">
        <v>2500</v>
      </c>
      <c r="E164" s="5301" t="s">
        <v>2501</v>
      </c>
      <c r="F164" s="5301" t="s">
        <v>2321</v>
      </c>
      <c r="G164" s="5301" t="s">
        <v>2502</v>
      </c>
      <c r="H164" s="5301" t="s">
        <v>28</v>
      </c>
      <c r="I164" s="5301" t="s">
        <v>912</v>
      </c>
    </row>
    <row customHeight="1" ht="11.25">
      <c r="A165" s="5301" t="s">
        <v>2256</v>
      </c>
      <c r="B165" s="5301" t="s">
        <v>16</v>
      </c>
      <c r="C165" s="5301" t="s">
        <v>13</v>
      </c>
      <c r="D165" s="5301" t="s">
        <v>46</v>
      </c>
      <c r="E165" s="5301" t="s">
        <v>49</v>
      </c>
      <c r="F165" s="5301" t="s">
        <v>51</v>
      </c>
      <c r="G165" s="5301" t="s">
        <v>28</v>
      </c>
      <c r="H165" s="5301" t="s">
        <v>28</v>
      </c>
      <c r="I165" s="5301" t="s">
        <v>912</v>
      </c>
    </row>
    <row customHeight="1" ht="11.25">
      <c r="A166" s="5301" t="s">
        <v>2256</v>
      </c>
      <c r="B166" s="5301" t="s">
        <v>16</v>
      </c>
      <c r="C166" s="5301" t="s">
        <v>2503</v>
      </c>
      <c r="D166" s="5301" t="s">
        <v>2504</v>
      </c>
      <c r="E166" s="5301" t="s">
        <v>2505</v>
      </c>
      <c r="F166" s="5301" t="s">
        <v>51</v>
      </c>
      <c r="G166" s="5301" t="s">
        <v>2506</v>
      </c>
      <c r="H166" s="5301" t="s">
        <v>28</v>
      </c>
      <c r="I166" s="5301" t="s">
        <v>912</v>
      </c>
    </row>
    <row customHeight="1" ht="11.25">
      <c r="A167" s="5301" t="s">
        <v>2256</v>
      </c>
      <c r="B167" s="5301" t="s">
        <v>16</v>
      </c>
      <c r="C167" s="5301" t="s">
        <v>2274</v>
      </c>
      <c r="D167" s="5301" t="s">
        <v>2275</v>
      </c>
      <c r="E167" s="5301" t="s">
        <v>2276</v>
      </c>
      <c r="F167" s="5301" t="s">
        <v>2273</v>
      </c>
      <c r="G167" s="5301" t="s">
        <v>2277</v>
      </c>
      <c r="H167" s="5301" t="s">
        <v>28</v>
      </c>
      <c r="I167" s="5301" t="s">
        <v>912</v>
      </c>
    </row>
    <row customHeight="1" ht="11.25">
      <c r="A168" s="5301" t="s">
        <v>2256</v>
      </c>
      <c r="B168" s="5301" t="s">
        <v>16</v>
      </c>
      <c r="C168" s="5301" t="s">
        <v>2507</v>
      </c>
      <c r="D168" s="5301" t="s">
        <v>2508</v>
      </c>
      <c r="E168" s="5301" t="s">
        <v>2509</v>
      </c>
      <c r="F168" s="5301" t="s">
        <v>2281</v>
      </c>
      <c r="G168" s="5301" t="s">
        <v>2510</v>
      </c>
      <c r="H168" s="5301" t="s">
        <v>28</v>
      </c>
      <c r="I168" s="5301" t="s">
        <v>912</v>
      </c>
    </row>
    <row customHeight="1" ht="11.25">
      <c r="A169" s="5301" t="s">
        <v>2256</v>
      </c>
      <c r="B169" s="5301" t="s">
        <v>16</v>
      </c>
      <c r="C169" s="5301" t="s">
        <v>2285</v>
      </c>
      <c r="D169" s="5301" t="s">
        <v>2286</v>
      </c>
      <c r="E169" s="5301" t="s">
        <v>2287</v>
      </c>
      <c r="F169" s="5301" t="s">
        <v>2268</v>
      </c>
      <c r="G169" s="5301" t="s">
        <v>2288</v>
      </c>
      <c r="H169" s="5301" t="s">
        <v>28</v>
      </c>
      <c r="I169" s="5301" t="s">
        <v>912</v>
      </c>
    </row>
    <row customHeight="1" ht="11.25">
      <c r="A170" s="5301" t="s">
        <v>2256</v>
      </c>
      <c r="B170" s="5301" t="s">
        <v>16</v>
      </c>
      <c r="C170" s="5301" t="s">
        <v>2296</v>
      </c>
      <c r="D170" s="5301" t="s">
        <v>2297</v>
      </c>
      <c r="E170" s="5301" t="s">
        <v>2298</v>
      </c>
      <c r="F170" s="5301" t="s">
        <v>2299</v>
      </c>
      <c r="G170" s="5301" t="s">
        <v>2300</v>
      </c>
      <c r="H170" s="5301" t="s">
        <v>28</v>
      </c>
      <c r="I170" s="5301" t="s">
        <v>912</v>
      </c>
    </row>
    <row customHeight="1" ht="11.25">
      <c r="A171" s="5301" t="s">
        <v>2256</v>
      </c>
      <c r="B171" s="5301" t="s">
        <v>16</v>
      </c>
      <c r="C171" s="5301" t="s">
        <v>2511</v>
      </c>
      <c r="D171" s="5301" t="s">
        <v>2512</v>
      </c>
      <c r="E171" s="5301" t="s">
        <v>2312</v>
      </c>
      <c r="F171" s="5301" t="s">
        <v>2488</v>
      </c>
      <c r="G171" s="5301" t="s">
        <v>2513</v>
      </c>
      <c r="H171" s="5301" t="s">
        <v>28</v>
      </c>
      <c r="I171" s="5301" t="s">
        <v>912</v>
      </c>
    </row>
    <row customHeight="1" ht="11.25">
      <c r="A172" s="5301" t="s">
        <v>2256</v>
      </c>
      <c r="B172" s="5301" t="s">
        <v>16</v>
      </c>
      <c r="C172" s="5301" t="s">
        <v>2314</v>
      </c>
      <c r="D172" s="5301" t="s">
        <v>2315</v>
      </c>
      <c r="E172" s="5301" t="s">
        <v>2316</v>
      </c>
      <c r="F172" s="5301" t="s">
        <v>2268</v>
      </c>
      <c r="G172" s="5301" t="s">
        <v>2317</v>
      </c>
      <c r="H172" s="5301" t="s">
        <v>28</v>
      </c>
      <c r="I172" s="5301" t="s">
        <v>912</v>
      </c>
    </row>
    <row customHeight="1" ht="11.25">
      <c r="A173" s="5301" t="s">
        <v>2256</v>
      </c>
      <c r="B173" s="5301" t="s">
        <v>16</v>
      </c>
      <c r="C173" s="5301" t="s">
        <v>2514</v>
      </c>
      <c r="D173" s="5301" t="s">
        <v>2515</v>
      </c>
      <c r="E173" s="5301" t="s">
        <v>2516</v>
      </c>
      <c r="F173" s="5301" t="s">
        <v>2349</v>
      </c>
      <c r="G173" s="5301" t="s">
        <v>2517</v>
      </c>
      <c r="H173" s="5301" t="s">
        <v>28</v>
      </c>
      <c r="I173" s="5301" t="s">
        <v>912</v>
      </c>
    </row>
    <row customHeight="1" ht="11.25">
      <c r="A174" s="5301" t="s">
        <v>2256</v>
      </c>
      <c r="B174" s="5301" t="s">
        <v>16</v>
      </c>
      <c r="C174" s="5301" t="s">
        <v>2325</v>
      </c>
      <c r="D174" s="5301" t="s">
        <v>2326</v>
      </c>
      <c r="E174" s="5301" t="s">
        <v>2327</v>
      </c>
      <c r="F174" s="5301" t="s">
        <v>2268</v>
      </c>
      <c r="G174" s="5301" t="s">
        <v>2328</v>
      </c>
      <c r="H174" s="5301" t="s">
        <v>28</v>
      </c>
      <c r="I174" s="5301" t="s">
        <v>912</v>
      </c>
    </row>
    <row customHeight="1" ht="11.25">
      <c r="A175" s="5301" t="s">
        <v>2256</v>
      </c>
      <c r="B175" s="5301" t="s">
        <v>16</v>
      </c>
      <c r="C175" s="5301" t="s">
        <v>28</v>
      </c>
      <c r="D175" s="5301" t="s">
        <v>2329</v>
      </c>
      <c r="E175" s="5301" t="s">
        <v>2330</v>
      </c>
      <c r="F175" s="5301" t="s">
        <v>2268</v>
      </c>
      <c r="G175" s="5301" t="s">
        <v>28</v>
      </c>
      <c r="H175" s="5301" t="s">
        <v>28</v>
      </c>
      <c r="I175" s="5301" t="s">
        <v>912</v>
      </c>
    </row>
    <row customHeight="1" ht="11.25">
      <c r="A176" s="5301" t="s">
        <v>2256</v>
      </c>
      <c r="B176" s="5301" t="s">
        <v>16</v>
      </c>
      <c r="C176" s="5301" t="s">
        <v>2331</v>
      </c>
      <c r="D176" s="5301" t="s">
        <v>2332</v>
      </c>
      <c r="E176" s="5301" t="s">
        <v>2333</v>
      </c>
      <c r="F176" s="5301" t="s">
        <v>2334</v>
      </c>
      <c r="G176" s="5301" t="s">
        <v>28</v>
      </c>
      <c r="H176" s="5301" t="s">
        <v>28</v>
      </c>
      <c r="I176" s="5301" t="s">
        <v>912</v>
      </c>
    </row>
    <row customHeight="1" ht="11.25">
      <c r="A177" s="5301" t="s">
        <v>2256</v>
      </c>
      <c r="B177" s="5301" t="s">
        <v>16</v>
      </c>
      <c r="C177" s="5301" t="s">
        <v>2335</v>
      </c>
      <c r="D177" s="5301" t="s">
        <v>2336</v>
      </c>
      <c r="E177" s="5301" t="s">
        <v>2337</v>
      </c>
      <c r="F177" s="5301" t="s">
        <v>51</v>
      </c>
      <c r="G177" s="5301" t="s">
        <v>28</v>
      </c>
      <c r="H177" s="5301" t="s">
        <v>28</v>
      </c>
      <c r="I177" s="5301" t="s">
        <v>912</v>
      </c>
    </row>
    <row customHeight="1" ht="11.25">
      <c r="A178" s="5301" t="s">
        <v>2256</v>
      </c>
      <c r="B178" s="5301" t="s">
        <v>16</v>
      </c>
      <c r="C178" s="5301" t="s">
        <v>2338</v>
      </c>
      <c r="D178" s="5301" t="s">
        <v>2339</v>
      </c>
      <c r="E178" s="5301" t="s">
        <v>2340</v>
      </c>
      <c r="F178" s="5301" t="s">
        <v>2334</v>
      </c>
      <c r="G178" s="5301" t="s">
        <v>2341</v>
      </c>
      <c r="H178" s="5301" t="s">
        <v>28</v>
      </c>
      <c r="I178" s="5301" t="s">
        <v>912</v>
      </c>
    </row>
    <row customHeight="1" ht="11.25">
      <c r="A179" s="5301" t="s">
        <v>2256</v>
      </c>
      <c r="B179" s="5301" t="s">
        <v>16</v>
      </c>
      <c r="C179" s="5301" t="s">
        <v>2342</v>
      </c>
      <c r="D179" s="5301" t="s">
        <v>2343</v>
      </c>
      <c r="E179" s="5301" t="s">
        <v>2344</v>
      </c>
      <c r="F179" s="5301" t="s">
        <v>2334</v>
      </c>
      <c r="G179" s="5301" t="s">
        <v>2345</v>
      </c>
      <c r="H179" s="5301" t="s">
        <v>28</v>
      </c>
      <c r="I179" s="5301" t="s">
        <v>912</v>
      </c>
    </row>
    <row customHeight="1" ht="11.25">
      <c r="A180" s="5301" t="s">
        <v>2256</v>
      </c>
      <c r="B180" s="5301" t="s">
        <v>16</v>
      </c>
      <c r="C180" s="5301" t="s">
        <v>2346</v>
      </c>
      <c r="D180" s="5301" t="s">
        <v>2347</v>
      </c>
      <c r="E180" s="5301" t="s">
        <v>2348</v>
      </c>
      <c r="F180" s="5301" t="s">
        <v>2349</v>
      </c>
      <c r="G180" s="5301" t="s">
        <v>2350</v>
      </c>
      <c r="H180" s="5301" t="s">
        <v>28</v>
      </c>
      <c r="I180" s="5301" t="s">
        <v>912</v>
      </c>
    </row>
    <row customHeight="1" ht="11.25">
      <c r="A181" s="5301" t="s">
        <v>2256</v>
      </c>
      <c r="B181" s="5301" t="s">
        <v>16</v>
      </c>
      <c r="C181" s="5301" t="s">
        <v>2351</v>
      </c>
      <c r="D181" s="5301" t="s">
        <v>2352</v>
      </c>
      <c r="E181" s="5301" t="s">
        <v>2353</v>
      </c>
      <c r="F181" s="5301" t="s">
        <v>2354</v>
      </c>
      <c r="G181" s="5301" t="s">
        <v>28</v>
      </c>
      <c r="H181" s="5301" t="s">
        <v>28</v>
      </c>
      <c r="I181" s="5301" t="s">
        <v>912</v>
      </c>
    </row>
    <row customHeight="1" ht="11.25">
      <c r="A182" s="5301" t="s">
        <v>2256</v>
      </c>
      <c r="B182" s="5301" t="s">
        <v>16</v>
      </c>
      <c r="C182" s="5301" t="s">
        <v>2521</v>
      </c>
      <c r="D182" s="5301" t="s">
        <v>2522</v>
      </c>
      <c r="E182" s="5301" t="s">
        <v>2523</v>
      </c>
      <c r="F182" s="5301" t="s">
        <v>2524</v>
      </c>
      <c r="G182" s="5301" t="s">
        <v>28</v>
      </c>
      <c r="H182" s="5301" t="s">
        <v>28</v>
      </c>
      <c r="I182" s="5301" t="s">
        <v>912</v>
      </c>
    </row>
    <row customHeight="1" ht="11.25">
      <c r="A183" s="5301" t="s">
        <v>2256</v>
      </c>
      <c r="B183" s="5301" t="s">
        <v>16</v>
      </c>
      <c r="C183" s="5301" t="s">
        <v>2362</v>
      </c>
      <c r="D183" s="5301" t="s">
        <v>2363</v>
      </c>
      <c r="E183" s="5301" t="s">
        <v>2364</v>
      </c>
      <c r="F183" s="5301" t="s">
        <v>2365</v>
      </c>
      <c r="G183" s="5301" t="s">
        <v>28</v>
      </c>
      <c r="H183" s="5301" t="s">
        <v>28</v>
      </c>
      <c r="I183" s="5301" t="s">
        <v>912</v>
      </c>
    </row>
    <row customHeight="1" ht="11.25">
      <c r="A184" s="5301" t="s">
        <v>2256</v>
      </c>
      <c r="B184" s="5301" t="s">
        <v>16</v>
      </c>
      <c r="C184" s="5301" t="s">
        <v>2366</v>
      </c>
      <c r="D184" s="5301" t="s">
        <v>2367</v>
      </c>
      <c r="E184" s="5301" t="s">
        <v>2368</v>
      </c>
      <c r="F184" s="5301" t="s">
        <v>51</v>
      </c>
      <c r="G184" s="5301" t="s">
        <v>28</v>
      </c>
      <c r="H184" s="5301" t="s">
        <v>28</v>
      </c>
      <c r="I184" s="5301" t="s">
        <v>912</v>
      </c>
    </row>
    <row customHeight="1" ht="11.25">
      <c r="A185" s="5301" t="s">
        <v>2256</v>
      </c>
      <c r="B185" s="5301" t="s">
        <v>16</v>
      </c>
      <c r="C185" s="5301" t="s">
        <v>2525</v>
      </c>
      <c r="D185" s="5301" t="s">
        <v>2526</v>
      </c>
      <c r="E185" s="5301" t="s">
        <v>2527</v>
      </c>
      <c r="F185" s="5301" t="s">
        <v>2365</v>
      </c>
      <c r="G185" s="5301" t="s">
        <v>2528</v>
      </c>
      <c r="H185" s="5301" t="s">
        <v>28</v>
      </c>
      <c r="I185" s="5301" t="s">
        <v>912</v>
      </c>
    </row>
    <row customHeight="1" ht="11.25">
      <c r="A186" s="5301" t="s">
        <v>2256</v>
      </c>
      <c r="B186" s="5301" t="s">
        <v>16</v>
      </c>
      <c r="C186" s="5301" t="s">
        <v>2372</v>
      </c>
      <c r="D186" s="5301" t="s">
        <v>2373</v>
      </c>
      <c r="E186" s="5301" t="s">
        <v>2374</v>
      </c>
      <c r="F186" s="5301" t="s">
        <v>51</v>
      </c>
      <c r="G186" s="5301" t="s">
        <v>28</v>
      </c>
      <c r="H186" s="5301" t="s">
        <v>28</v>
      </c>
      <c r="I186" s="5301" t="s">
        <v>912</v>
      </c>
    </row>
    <row customHeight="1" ht="11.25">
      <c r="A187" s="5301" t="s">
        <v>2256</v>
      </c>
      <c r="B187" s="5301" t="s">
        <v>16</v>
      </c>
      <c r="C187" s="5301" t="s">
        <v>2378</v>
      </c>
      <c r="D187" s="5301" t="s">
        <v>2379</v>
      </c>
      <c r="E187" s="5301" t="s">
        <v>2380</v>
      </c>
      <c r="F187" s="5301" t="s">
        <v>2349</v>
      </c>
      <c r="G187" s="5301" t="s">
        <v>28</v>
      </c>
      <c r="H187" s="5301" t="s">
        <v>28</v>
      </c>
      <c r="I187" s="5301" t="s">
        <v>912</v>
      </c>
    </row>
    <row customHeight="1" ht="11.25">
      <c r="A188" s="5301" t="s">
        <v>2256</v>
      </c>
      <c r="B188" s="5301" t="s">
        <v>16</v>
      </c>
      <c r="C188" s="5301" t="s">
        <v>2381</v>
      </c>
      <c r="D188" s="5301" t="s">
        <v>2382</v>
      </c>
      <c r="E188" s="5301" t="s">
        <v>2383</v>
      </c>
      <c r="F188" s="5301" t="s">
        <v>2349</v>
      </c>
      <c r="G188" s="5301" t="s">
        <v>2384</v>
      </c>
      <c r="H188" s="5301" t="s">
        <v>28</v>
      </c>
      <c r="I188" s="5301" t="s">
        <v>912</v>
      </c>
    </row>
    <row customHeight="1" ht="11.25">
      <c r="A189" s="5301" t="s">
        <v>2256</v>
      </c>
      <c r="B189" s="5301" t="s">
        <v>16</v>
      </c>
      <c r="C189" s="5301" t="s">
        <v>2529</v>
      </c>
      <c r="D189" s="5301" t="s">
        <v>2530</v>
      </c>
      <c r="E189" s="5301" t="s">
        <v>2531</v>
      </c>
      <c r="F189" s="5301" t="s">
        <v>2416</v>
      </c>
      <c r="G189" s="5301" t="s">
        <v>2532</v>
      </c>
      <c r="H189" s="5301" t="s">
        <v>28</v>
      </c>
      <c r="I189" s="5301" t="s">
        <v>912</v>
      </c>
    </row>
    <row customHeight="1" ht="11.25">
      <c r="A190" s="5301" t="s">
        <v>2256</v>
      </c>
      <c r="B190" s="5301" t="s">
        <v>16</v>
      </c>
      <c r="C190" s="5301" t="s">
        <v>2533</v>
      </c>
      <c r="D190" s="5301" t="s">
        <v>2534</v>
      </c>
      <c r="E190" s="5301" t="s">
        <v>2535</v>
      </c>
      <c r="F190" s="5301" t="s">
        <v>2334</v>
      </c>
      <c r="G190" s="5301" t="s">
        <v>28</v>
      </c>
      <c r="H190" s="5301" t="s">
        <v>28</v>
      </c>
      <c r="I190" s="5301" t="s">
        <v>912</v>
      </c>
    </row>
    <row customHeight="1" ht="11.25">
      <c r="A191" s="5301" t="s">
        <v>2256</v>
      </c>
      <c r="B191" s="5301" t="s">
        <v>16</v>
      </c>
      <c r="C191" s="5301" t="s">
        <v>2398</v>
      </c>
      <c r="D191" s="5301" t="s">
        <v>2399</v>
      </c>
      <c r="E191" s="5301" t="s">
        <v>2400</v>
      </c>
      <c r="F191" s="5301" t="s">
        <v>2401</v>
      </c>
      <c r="G191" s="5301" t="s">
        <v>28</v>
      </c>
      <c r="H191" s="5301" t="s">
        <v>28</v>
      </c>
      <c r="I191" s="5301" t="s">
        <v>912</v>
      </c>
    </row>
    <row customHeight="1" ht="11.25">
      <c r="A192" s="5301" t="s">
        <v>2256</v>
      </c>
      <c r="B192" s="5301" t="s">
        <v>16</v>
      </c>
      <c r="C192" s="5301" t="s">
        <v>2406</v>
      </c>
      <c r="D192" s="5301" t="s">
        <v>2407</v>
      </c>
      <c r="E192" s="5301" t="s">
        <v>2408</v>
      </c>
      <c r="F192" s="5301" t="s">
        <v>2349</v>
      </c>
      <c r="G192" s="5301" t="s">
        <v>2409</v>
      </c>
      <c r="H192" s="5301" t="s">
        <v>28</v>
      </c>
      <c r="I192" s="5301" t="s">
        <v>912</v>
      </c>
    </row>
    <row customHeight="1" ht="11.25">
      <c r="A193" s="5301" t="s">
        <v>2256</v>
      </c>
      <c r="B193" s="5301" t="s">
        <v>16</v>
      </c>
      <c r="C193" s="5301" t="s">
        <v>2410</v>
      </c>
      <c r="D193" s="5301" t="s">
        <v>2411</v>
      </c>
      <c r="E193" s="5301" t="s">
        <v>2412</v>
      </c>
      <c r="F193" s="5301" t="s">
        <v>51</v>
      </c>
      <c r="G193" s="5301" t="s">
        <v>28</v>
      </c>
      <c r="H193" s="5301" t="s">
        <v>28</v>
      </c>
      <c r="I193" s="5301" t="s">
        <v>912</v>
      </c>
    </row>
    <row customHeight="1" ht="11.25">
      <c r="A194" s="5301" t="s">
        <v>2256</v>
      </c>
      <c r="B194" s="5301" t="s">
        <v>16</v>
      </c>
      <c r="C194" s="5301" t="s">
        <v>2536</v>
      </c>
      <c r="D194" s="5301" t="s">
        <v>2537</v>
      </c>
      <c r="E194" s="5301" t="s">
        <v>2538</v>
      </c>
      <c r="F194" s="5301" t="s">
        <v>2268</v>
      </c>
      <c r="G194" s="5301" t="s">
        <v>2539</v>
      </c>
      <c r="H194" s="5301" t="s">
        <v>28</v>
      </c>
      <c r="I194" s="5301" t="s">
        <v>912</v>
      </c>
    </row>
    <row customHeight="1" ht="11.25">
      <c r="A195" s="5301" t="s">
        <v>2256</v>
      </c>
      <c r="B195" s="5301" t="s">
        <v>16</v>
      </c>
      <c r="C195" s="5301" t="s">
        <v>2418</v>
      </c>
      <c r="D195" s="5301" t="s">
        <v>2419</v>
      </c>
      <c r="E195" s="5301" t="s">
        <v>2420</v>
      </c>
      <c r="F195" s="5301" t="s">
        <v>2421</v>
      </c>
      <c r="G195" s="5301" t="s">
        <v>2422</v>
      </c>
      <c r="H195" s="5301" t="s">
        <v>28</v>
      </c>
      <c r="I195" s="5301" t="s">
        <v>912</v>
      </c>
    </row>
    <row customHeight="1" ht="11.25">
      <c r="A196" s="5301" t="s">
        <v>2256</v>
      </c>
      <c r="B196" s="5301" t="s">
        <v>16</v>
      </c>
      <c r="C196" s="5301" t="s">
        <v>2423</v>
      </c>
      <c r="D196" s="5301" t="s">
        <v>2424</v>
      </c>
      <c r="E196" s="5301" t="s">
        <v>2425</v>
      </c>
      <c r="F196" s="5301" t="s">
        <v>2426</v>
      </c>
      <c r="G196" s="5301" t="s">
        <v>28</v>
      </c>
      <c r="H196" s="5301" t="s">
        <v>28</v>
      </c>
      <c r="I196" s="5301" t="s">
        <v>912</v>
      </c>
    </row>
    <row customHeight="1" ht="11.25">
      <c r="A197" s="5301" t="s">
        <v>2256</v>
      </c>
      <c r="B197" s="5301" t="s">
        <v>16</v>
      </c>
      <c r="C197" s="5301" t="s">
        <v>2545</v>
      </c>
      <c r="D197" s="5301" t="s">
        <v>2546</v>
      </c>
      <c r="E197" s="5301" t="s">
        <v>2547</v>
      </c>
      <c r="F197" s="5301" t="s">
        <v>2548</v>
      </c>
      <c r="G197" s="5301" t="s">
        <v>28</v>
      </c>
      <c r="H197" s="5301" t="s">
        <v>28</v>
      </c>
      <c r="I197" s="5301" t="s">
        <v>912</v>
      </c>
    </row>
    <row customHeight="1" ht="11.25">
      <c r="A198" s="5301" t="s">
        <v>2256</v>
      </c>
      <c r="B198" s="5301" t="s">
        <v>16</v>
      </c>
      <c r="C198" s="5301" t="s">
        <v>2549</v>
      </c>
      <c r="D198" s="5301" t="s">
        <v>2550</v>
      </c>
      <c r="E198" s="5301" t="s">
        <v>2551</v>
      </c>
      <c r="F198" s="5301" t="s">
        <v>2548</v>
      </c>
      <c r="G198" s="5301" t="s">
        <v>28</v>
      </c>
      <c r="H198" s="5301" t="s">
        <v>28</v>
      </c>
      <c r="I198" s="5301" t="s">
        <v>912</v>
      </c>
    </row>
    <row customHeight="1" ht="11.25">
      <c r="A199" s="5301" t="s">
        <v>2256</v>
      </c>
      <c r="B199" s="5301" t="s">
        <v>16</v>
      </c>
      <c r="C199" s="5301" t="s">
        <v>2552</v>
      </c>
      <c r="D199" s="5301" t="s">
        <v>2553</v>
      </c>
      <c r="E199" s="5301" t="s">
        <v>2554</v>
      </c>
      <c r="F199" s="5301" t="s">
        <v>2543</v>
      </c>
      <c r="G199" s="5301" t="s">
        <v>2555</v>
      </c>
      <c r="H199" s="5301" t="s">
        <v>28</v>
      </c>
      <c r="I199" s="5301" t="s">
        <v>912</v>
      </c>
    </row>
    <row customHeight="1" ht="11.25">
      <c r="A200" s="5301" t="s">
        <v>2256</v>
      </c>
      <c r="B200" s="5301" t="s">
        <v>16</v>
      </c>
      <c r="C200" s="5301" t="s">
        <v>2433</v>
      </c>
      <c r="D200" s="5301" t="s">
        <v>2434</v>
      </c>
      <c r="E200" s="5301" t="s">
        <v>2435</v>
      </c>
      <c r="F200" s="5301" t="s">
        <v>2436</v>
      </c>
      <c r="G200" s="5301" t="s">
        <v>2437</v>
      </c>
      <c r="H200" s="5301" t="s">
        <v>28</v>
      </c>
      <c r="I200" s="5301" t="s">
        <v>912</v>
      </c>
    </row>
    <row customHeight="1" ht="11.25">
      <c r="A201" s="5301" t="s">
        <v>2256</v>
      </c>
      <c r="B201" s="5301" t="s">
        <v>16</v>
      </c>
      <c r="C201" s="5301" t="s">
        <v>2556</v>
      </c>
      <c r="D201" s="5301" t="s">
        <v>2557</v>
      </c>
      <c r="E201" s="5301" t="s">
        <v>2558</v>
      </c>
      <c r="F201" s="5301" t="s">
        <v>2416</v>
      </c>
      <c r="G201" s="5301" t="s">
        <v>28</v>
      </c>
      <c r="H201" s="5301" t="s">
        <v>28</v>
      </c>
      <c r="I201" s="5301" t="s">
        <v>912</v>
      </c>
    </row>
    <row customHeight="1" ht="11.25">
      <c r="A202" s="5301" t="s">
        <v>2256</v>
      </c>
      <c r="B202" s="5301" t="s">
        <v>16</v>
      </c>
      <c r="C202" s="5301" t="s">
        <v>2559</v>
      </c>
      <c r="D202" s="5301" t="s">
        <v>2560</v>
      </c>
      <c r="E202" s="5301" t="s">
        <v>2561</v>
      </c>
      <c r="F202" s="5301" t="s">
        <v>2459</v>
      </c>
      <c r="G202" s="5301" t="s">
        <v>2562</v>
      </c>
      <c r="H202" s="5301" t="s">
        <v>28</v>
      </c>
      <c r="I202" s="5301" t="s">
        <v>912</v>
      </c>
    </row>
    <row customHeight="1" ht="11.25">
      <c r="A203" s="5301" t="s">
        <v>2256</v>
      </c>
      <c r="B203" s="5301" t="s">
        <v>16</v>
      </c>
      <c r="C203" s="5301" t="s">
        <v>2444</v>
      </c>
      <c r="D203" s="5301" t="s">
        <v>2445</v>
      </c>
      <c r="E203" s="5301" t="s">
        <v>2446</v>
      </c>
      <c r="F203" s="5301" t="s">
        <v>2365</v>
      </c>
      <c r="G203" s="5301" t="s">
        <v>2447</v>
      </c>
      <c r="H203" s="5301" t="s">
        <v>28</v>
      </c>
      <c r="I203" s="5301" t="s">
        <v>912</v>
      </c>
    </row>
    <row customHeight="1" ht="11.25">
      <c r="A204" s="5301" t="s">
        <v>2256</v>
      </c>
      <c r="B204" s="5301" t="s">
        <v>16</v>
      </c>
      <c r="C204" s="5301" t="s">
        <v>2563</v>
      </c>
      <c r="D204" s="5301" t="s">
        <v>2564</v>
      </c>
      <c r="E204" s="5301" t="s">
        <v>2565</v>
      </c>
      <c r="F204" s="5301" t="s">
        <v>51</v>
      </c>
      <c r="G204" s="5301" t="s">
        <v>28</v>
      </c>
      <c r="H204" s="5301" t="s">
        <v>28</v>
      </c>
      <c r="I204" s="5301" t="s">
        <v>912</v>
      </c>
    </row>
    <row customHeight="1" ht="11.25">
      <c r="A205" s="5301" t="s">
        <v>2256</v>
      </c>
      <c r="B205" s="5301" t="s">
        <v>16</v>
      </c>
      <c r="C205" s="5301" t="s">
        <v>2570</v>
      </c>
      <c r="D205" s="5301" t="s">
        <v>2571</v>
      </c>
      <c r="E205" s="5301" t="s">
        <v>2572</v>
      </c>
      <c r="F205" s="5301" t="s">
        <v>2573</v>
      </c>
      <c r="G205" s="5301" t="s">
        <v>2574</v>
      </c>
      <c r="H205" s="5301" t="s">
        <v>28</v>
      </c>
      <c r="I205" s="5301" t="s">
        <v>912</v>
      </c>
    </row>
    <row customHeight="1" ht="11.25">
      <c r="A206" s="5301" t="s">
        <v>2256</v>
      </c>
      <c r="B206" s="5301" t="s">
        <v>16</v>
      </c>
      <c r="C206" s="5301" t="s">
        <v>2466</v>
      </c>
      <c r="D206" s="5301" t="s">
        <v>2467</v>
      </c>
      <c r="E206" s="5301" t="s">
        <v>2468</v>
      </c>
      <c r="F206" s="5301" t="s">
        <v>2469</v>
      </c>
      <c r="G206" s="5301" t="s">
        <v>2470</v>
      </c>
      <c r="H206" s="5301" t="s">
        <v>28</v>
      </c>
      <c r="I206" s="5301" t="s">
        <v>912</v>
      </c>
    </row>
    <row customHeight="1" ht="11.25">
      <c r="A207" s="5301" t="s">
        <v>2256</v>
      </c>
      <c r="B207" s="5301" t="s">
        <v>16</v>
      </c>
      <c r="C207" s="5301" t="s">
        <v>2477</v>
      </c>
      <c r="D207" s="5301" t="s">
        <v>2478</v>
      </c>
      <c r="E207" s="5301" t="s">
        <v>2468</v>
      </c>
      <c r="F207" s="5301" t="s">
        <v>2479</v>
      </c>
      <c r="G207" s="5301" t="s">
        <v>2480</v>
      </c>
      <c r="H207" s="5301" t="s">
        <v>28</v>
      </c>
      <c r="I207" s="5301" t="s">
        <v>912</v>
      </c>
    </row>
    <row customHeight="1" ht="11.25">
      <c r="A208" s="5301" t="s">
        <v>2256</v>
      </c>
      <c r="B208" s="5301" t="s">
        <v>16</v>
      </c>
      <c r="C208" s="5301" t="s">
        <v>2481</v>
      </c>
      <c r="D208" s="5301" t="s">
        <v>2482</v>
      </c>
      <c r="E208" s="5301" t="s">
        <v>2483</v>
      </c>
      <c r="F208" s="5301" t="s">
        <v>2484</v>
      </c>
      <c r="G208" s="5301" t="s">
        <v>28</v>
      </c>
      <c r="H208" s="5301" t="s">
        <v>28</v>
      </c>
      <c r="I208" s="5301" t="s">
        <v>912</v>
      </c>
    </row>
    <row customHeight="1" ht="11.25">
      <c r="A209" s="5301" t="s">
        <v>2256</v>
      </c>
      <c r="B209" s="5301" t="s">
        <v>16</v>
      </c>
      <c r="C209" s="5301" t="s">
        <v>2490</v>
      </c>
      <c r="D209" s="5301" t="s">
        <v>2491</v>
      </c>
      <c r="E209" s="5301" t="s">
        <v>2492</v>
      </c>
      <c r="F209" s="5301" t="s">
        <v>2488</v>
      </c>
      <c r="G209" s="5301" t="s">
        <v>28</v>
      </c>
      <c r="H209" s="5301" t="s">
        <v>28</v>
      </c>
      <c r="I209" s="5301" t="s">
        <v>912</v>
      </c>
    </row>
    <row customHeight="1" ht="11.25">
      <c r="A210" s="5301" t="s">
        <v>2256</v>
      </c>
      <c r="B210" s="5301" t="s">
        <v>16</v>
      </c>
      <c r="C210" s="5301" t="s">
        <v>2575</v>
      </c>
      <c r="D210" s="5301" t="s">
        <v>2576</v>
      </c>
      <c r="E210" s="5301" t="s">
        <v>2577</v>
      </c>
      <c r="F210" s="5301" t="s">
        <v>2578</v>
      </c>
      <c r="G210" s="5301" t="s">
        <v>28</v>
      </c>
      <c r="H210" s="5301" t="s">
        <v>28</v>
      </c>
      <c r="I210" s="5301" t="s">
        <v>912</v>
      </c>
    </row>
    <row customHeight="1" ht="11.25">
      <c r="A211" s="5301" t="s">
        <v>2256</v>
      </c>
      <c r="B211" s="5301" t="s">
        <v>16</v>
      </c>
      <c r="C211" s="5301" t="s">
        <v>2496</v>
      </c>
      <c r="D211" s="5301" t="s">
        <v>2497</v>
      </c>
      <c r="E211" s="5301" t="s">
        <v>2498</v>
      </c>
      <c r="F211" s="5301" t="s">
        <v>2426</v>
      </c>
      <c r="G211" s="5301" t="s">
        <v>28</v>
      </c>
      <c r="H211" s="5301" t="s">
        <v>28</v>
      </c>
      <c r="I211" s="5301" t="s">
        <v>912</v>
      </c>
    </row>
    <row customHeight="1" ht="11.25">
      <c r="A212" s="5301" t="s">
        <v>2256</v>
      </c>
      <c r="B212" s="5301" t="s">
        <v>16</v>
      </c>
      <c r="C212" s="5301" t="s">
        <v>2265</v>
      </c>
      <c r="D212" s="5301" t="s">
        <v>2266</v>
      </c>
      <c r="E212" s="5301" t="s">
        <v>2267</v>
      </c>
      <c r="F212" s="5301" t="s">
        <v>2268</v>
      </c>
      <c r="G212" s="5301" t="s">
        <v>2269</v>
      </c>
      <c r="H212" s="5301" t="s">
        <v>28</v>
      </c>
      <c r="I212" s="5301" t="s">
        <v>1626</v>
      </c>
    </row>
    <row customHeight="1" ht="11.25">
      <c r="A213" s="5301" t="s">
        <v>2256</v>
      </c>
      <c r="B213" s="5301" t="s">
        <v>16</v>
      </c>
      <c r="C213" s="5301" t="s">
        <v>28</v>
      </c>
      <c r="D213" s="5301" t="s">
        <v>2329</v>
      </c>
      <c r="E213" s="5301" t="s">
        <v>2330</v>
      </c>
      <c r="F213" s="5301" t="s">
        <v>2268</v>
      </c>
      <c r="G213" s="5301" t="s">
        <v>28</v>
      </c>
      <c r="H213" s="5301" t="s">
        <v>28</v>
      </c>
      <c r="I213" s="5301" t="s">
        <v>1626</v>
      </c>
    </row>
    <row customHeight="1" ht="11.25">
      <c r="A214" s="5301" t="s">
        <v>2256</v>
      </c>
      <c r="B214" s="5301" t="s">
        <v>16</v>
      </c>
      <c r="C214" s="5301" t="s">
        <v>2579</v>
      </c>
      <c r="D214" s="5301" t="s">
        <v>2580</v>
      </c>
      <c r="E214" s="5301" t="s">
        <v>2581</v>
      </c>
      <c r="F214" s="5301" t="s">
        <v>2281</v>
      </c>
      <c r="G214" s="5301" t="s">
        <v>28</v>
      </c>
      <c r="H214" s="5301" t="s">
        <v>28</v>
      </c>
      <c r="I214" s="5301" t="s">
        <v>1626</v>
      </c>
    </row>
    <row customHeight="1" ht="11.25">
      <c r="A215" s="5301" t="s">
        <v>2256</v>
      </c>
      <c r="B215" s="5301" t="s">
        <v>16</v>
      </c>
      <c r="C215" s="5301" t="s">
        <v>2355</v>
      </c>
      <c r="D215" s="5301" t="s">
        <v>2356</v>
      </c>
      <c r="E215" s="5301" t="s">
        <v>2357</v>
      </c>
      <c r="F215" s="5301" t="s">
        <v>2299</v>
      </c>
      <c r="G215" s="5301" t="s">
        <v>28</v>
      </c>
      <c r="H215" s="5301" t="s">
        <v>28</v>
      </c>
      <c r="I215" s="5301" t="s">
        <v>1626</v>
      </c>
    </row>
    <row customHeight="1" ht="11.25">
      <c r="A216" s="5301" t="s">
        <v>2256</v>
      </c>
      <c r="B216" s="5301" t="s">
        <v>16</v>
      </c>
      <c r="C216" s="5301" t="s">
        <v>2413</v>
      </c>
      <c r="D216" s="5301" t="s">
        <v>2414</v>
      </c>
      <c r="E216" s="5301" t="s">
        <v>2415</v>
      </c>
      <c r="F216" s="5301" t="s">
        <v>2416</v>
      </c>
      <c r="G216" s="5301" t="s">
        <v>2417</v>
      </c>
      <c r="H216" s="5301" t="s">
        <v>28</v>
      </c>
      <c r="I216" s="5301" t="s">
        <v>1626</v>
      </c>
    </row>
    <row customHeight="1" ht="11.25">
      <c r="A217" s="5301" t="s">
        <v>2256</v>
      </c>
      <c r="B217" s="5301" t="s">
        <v>16</v>
      </c>
      <c r="C217" s="5301" t="s">
        <v>2582</v>
      </c>
      <c r="D217" s="5301" t="s">
        <v>2583</v>
      </c>
      <c r="E217" s="5301" t="s">
        <v>2584</v>
      </c>
      <c r="F217" s="5301" t="s">
        <v>2488</v>
      </c>
      <c r="G217" s="5301" t="s">
        <v>28</v>
      </c>
      <c r="H217" s="5301" t="s">
        <v>28</v>
      </c>
      <c r="I217" s="5301" t="s">
        <v>1626</v>
      </c>
    </row>
    <row customHeight="1" ht="11.25">
      <c r="A218" s="5301" t="s">
        <v>2256</v>
      </c>
      <c r="B218" s="5301" t="s">
        <v>16</v>
      </c>
      <c r="C218" s="5301" t="s">
        <v>2585</v>
      </c>
      <c r="D218" s="5301" t="s">
        <v>2586</v>
      </c>
      <c r="E218" s="5301" t="s">
        <v>2587</v>
      </c>
      <c r="F218" s="5301" t="s">
        <v>2349</v>
      </c>
      <c r="G218" s="5301" t="s">
        <v>28</v>
      </c>
      <c r="H218" s="5301" t="s">
        <v>28</v>
      </c>
      <c r="I218" s="5301" t="s">
        <v>1626</v>
      </c>
    </row>
    <row customHeight="1" ht="11.25">
      <c r="A219" s="5301" t="s">
        <v>2256</v>
      </c>
      <c r="B219" s="5301" t="s">
        <v>16</v>
      </c>
      <c r="C219" s="5301" t="s">
        <v>2588</v>
      </c>
      <c r="D219" s="5301" t="s">
        <v>2589</v>
      </c>
      <c r="E219" s="5301" t="s">
        <v>2590</v>
      </c>
      <c r="F219" s="5301" t="s">
        <v>2365</v>
      </c>
      <c r="G219" s="5301" t="s">
        <v>28</v>
      </c>
      <c r="H219" s="5301" t="s">
        <v>28</v>
      </c>
      <c r="I219" s="5301" t="s">
        <v>1626</v>
      </c>
    </row>
    <row customHeight="1" ht="11.25">
      <c r="A220" s="5301" t="s">
        <v>2256</v>
      </c>
      <c r="B220" s="5301" t="s">
        <v>16</v>
      </c>
      <c r="C220" s="5301" t="s">
        <v>2591</v>
      </c>
      <c r="D220" s="5301" t="s">
        <v>2592</v>
      </c>
      <c r="E220" s="5301" t="s">
        <v>2593</v>
      </c>
      <c r="F220" s="5301" t="s">
        <v>2401</v>
      </c>
      <c r="G220" s="5301" t="s">
        <v>28</v>
      </c>
      <c r="H220" s="5301" t="s">
        <v>28</v>
      </c>
      <c r="I220" s="5301" t="s">
        <v>1626</v>
      </c>
    </row>
    <row customHeight="1" ht="11.25">
      <c r="A221" s="5301" t="s">
        <v>2256</v>
      </c>
      <c r="B221" s="5301" t="s">
        <v>16</v>
      </c>
      <c r="C221" s="5301" t="s">
        <v>2594</v>
      </c>
      <c r="D221" s="5301" t="s">
        <v>2595</v>
      </c>
      <c r="E221" s="5301" t="s">
        <v>2596</v>
      </c>
      <c r="F221" s="5301" t="s">
        <v>2268</v>
      </c>
      <c r="G221" s="5301" t="s">
        <v>28</v>
      </c>
      <c r="H221" s="5301" t="s">
        <v>28</v>
      </c>
      <c r="I221" s="5301" t="s">
        <v>1626</v>
      </c>
    </row>
    <row customHeight="1" ht="11.25">
      <c r="A222" s="5301" t="s">
        <v>2256</v>
      </c>
      <c r="B222" s="5301" t="s">
        <v>16</v>
      </c>
      <c r="C222" s="5301" t="s">
        <v>2597</v>
      </c>
      <c r="D222" s="5301" t="s">
        <v>2598</v>
      </c>
      <c r="E222" s="5301" t="s">
        <v>2599</v>
      </c>
      <c r="F222" s="5301" t="s">
        <v>2299</v>
      </c>
      <c r="G222" s="5301" t="s">
        <v>28</v>
      </c>
      <c r="H222" s="5301" t="s">
        <v>28</v>
      </c>
      <c r="I222" s="5301" t="s">
        <v>1626</v>
      </c>
    </row>
    <row customHeight="1" ht="11.25">
      <c r="A223" s="5301" t="s">
        <v>2256</v>
      </c>
      <c r="B223" s="5301" t="s">
        <v>16</v>
      </c>
      <c r="C223" s="5301" t="s">
        <v>2600</v>
      </c>
      <c r="D223" s="5301" t="s">
        <v>2601</v>
      </c>
      <c r="E223" s="5301" t="s">
        <v>2602</v>
      </c>
      <c r="F223" s="5301" t="s">
        <v>2308</v>
      </c>
      <c r="G223" s="5301" t="s">
        <v>28</v>
      </c>
      <c r="H223" s="5301" t="s">
        <v>28</v>
      </c>
      <c r="I223" s="5301" t="s">
        <v>1626</v>
      </c>
    </row>
    <row customHeight="1" ht="11.25">
      <c r="A224" s="5301" t="s">
        <v>2256</v>
      </c>
      <c r="B224" s="5301" t="s">
        <v>16</v>
      </c>
      <c r="C224" s="5301" t="s">
        <v>2603</v>
      </c>
      <c r="D224" s="5301" t="s">
        <v>2604</v>
      </c>
      <c r="E224" s="5301" t="s">
        <v>2605</v>
      </c>
      <c r="F224" s="5301" t="s">
        <v>2334</v>
      </c>
      <c r="G224" s="5301" t="s">
        <v>28</v>
      </c>
      <c r="H224" s="5301" t="s">
        <v>28</v>
      </c>
      <c r="I224" s="5301" t="s">
        <v>1626</v>
      </c>
    </row>
    <row customHeight="1" ht="11.25">
      <c r="A225" s="5301" t="s">
        <v>2256</v>
      </c>
      <c r="B225" s="5301" t="s">
        <v>16</v>
      </c>
      <c r="C225" s="5301" t="s">
        <v>2606</v>
      </c>
      <c r="D225" s="5301" t="s">
        <v>2607</v>
      </c>
      <c r="E225" s="5301" t="s">
        <v>2608</v>
      </c>
      <c r="F225" s="5301" t="s">
        <v>2354</v>
      </c>
      <c r="G225" s="5301" t="s">
        <v>2609</v>
      </c>
      <c r="H225" s="5301" t="s">
        <v>28</v>
      </c>
      <c r="I225" s="530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3118C-9593-FEE9-8FCE-7CF1BDBB4628}" mc:Ignorable="x14ac xr xr2 xr3">
  <sheetPr>
    <tabColor rgb="FFFFCC99"/>
  </sheetPr>
  <dimension ref="A1:G37"/>
  <sheetViews>
    <sheetView topLeftCell="A1" showGridLines="0" workbookViewId="0">
      <selection activeCell="A1" sqref="A1"/>
    </sheetView>
  </sheetViews>
  <sheetFormatPr customHeight="1" defaultRowHeight="11.25"/>
  <cols>
    <col min="1" max="1" style="2910" width="9.140625"/>
  </cols>
  <sheetData>
    <row customHeight="1" ht="11.25">
      <c r="A1" s="429" t="s">
        <v>2610</v>
      </c>
      <c r="B1" s="118" t="s">
        <v>2611</v>
      </c>
      <c r="C1" s="118" t="s">
        <v>2612</v>
      </c>
      <c r="D1" s="118" t="s">
        <v>2613</v>
      </c>
      <c r="E1" s="0" t="s">
        <v>2614</v>
      </c>
      <c r="F1" s="0" t="s">
        <v>2615</v>
      </c>
      <c r="G1" s="0" t="s">
        <v>2616</v>
      </c>
    </row>
    <row customHeight="1" ht="11.25">
      <c r="A2" s="429" t="s">
        <v>16</v>
      </c>
      <c r="B2" s="0" t="s">
        <v>2617</v>
      </c>
      <c r="C2" s="0" t="s">
        <v>2618</v>
      </c>
      <c r="D2" s="0" t="s">
        <v>2617</v>
      </c>
      <c r="E2" s="0" t="s">
        <v>2618</v>
      </c>
      <c r="F2" s="0" t="s">
        <v>2619</v>
      </c>
      <c r="G2" s="0" t="s">
        <v>110</v>
      </c>
    </row>
    <row customHeight="1" ht="11.25">
      <c r="A3" s="429" t="s">
        <v>16</v>
      </c>
      <c r="B3" s="0" t="s">
        <v>2620</v>
      </c>
      <c r="C3" s="0" t="s">
        <v>2621</v>
      </c>
      <c r="D3" s="0" t="s">
        <v>2620</v>
      </c>
      <c r="E3" s="0" t="s">
        <v>2621</v>
      </c>
      <c r="F3" s="0" t="s">
        <v>2619</v>
      </c>
      <c r="G3" s="0" t="s">
        <v>111</v>
      </c>
    </row>
    <row customHeight="1" ht="11.25">
      <c r="A4" s="429" t="s">
        <v>16</v>
      </c>
      <c r="B4" s="0" t="s">
        <v>2622</v>
      </c>
      <c r="C4" s="0" t="s">
        <v>2623</v>
      </c>
      <c r="D4" s="0" t="s">
        <v>2622</v>
      </c>
      <c r="E4" s="0" t="s">
        <v>2623</v>
      </c>
      <c r="F4" s="0" t="s">
        <v>2619</v>
      </c>
      <c r="G4" s="0" t="s">
        <v>90</v>
      </c>
    </row>
    <row customHeight="1" ht="11.25">
      <c r="A5" s="429" t="s">
        <v>16</v>
      </c>
      <c r="B5" s="0" t="s">
        <v>2624</v>
      </c>
      <c r="C5" s="0" t="s">
        <v>2625</v>
      </c>
      <c r="D5" s="0" t="s">
        <v>2624</v>
      </c>
      <c r="E5" s="0" t="s">
        <v>2625</v>
      </c>
      <c r="F5" s="0" t="s">
        <v>2619</v>
      </c>
      <c r="G5" s="0" t="s">
        <v>91</v>
      </c>
    </row>
    <row customHeight="1" ht="11.25">
      <c r="A6" s="429" t="s">
        <v>16</v>
      </c>
      <c r="B6" s="0" t="s">
        <v>2626</v>
      </c>
      <c r="C6" s="0" t="s">
        <v>2627</v>
      </c>
      <c r="D6" s="0" t="s">
        <v>2626</v>
      </c>
      <c r="E6" s="0" t="s">
        <v>2627</v>
      </c>
      <c r="F6" s="0" t="s">
        <v>2619</v>
      </c>
      <c r="G6" s="0" t="s">
        <v>112</v>
      </c>
    </row>
    <row customHeight="1" ht="11.25">
      <c r="A7" s="429" t="s">
        <v>16</v>
      </c>
      <c r="B7" s="0" t="s">
        <v>2628</v>
      </c>
      <c r="C7" s="0" t="s">
        <v>2629</v>
      </c>
      <c r="D7" s="0" t="s">
        <v>2630</v>
      </c>
      <c r="E7" s="0" t="s">
        <v>2631</v>
      </c>
      <c r="F7" s="0" t="s">
        <v>2632</v>
      </c>
      <c r="G7" s="0" t="s">
        <v>92</v>
      </c>
    </row>
    <row customHeight="1" ht="11.25">
      <c r="A8" s="429" t="s">
        <v>16</v>
      </c>
      <c r="B8" s="0" t="s">
        <v>2628</v>
      </c>
      <c r="C8" s="0" t="s">
        <v>2629</v>
      </c>
      <c r="D8" s="0" t="s">
        <v>2633</v>
      </c>
      <c r="E8" s="0" t="s">
        <v>2634</v>
      </c>
      <c r="F8" s="0" t="s">
        <v>2635</v>
      </c>
      <c r="G8" s="0" t="s">
        <v>93</v>
      </c>
    </row>
    <row customHeight="1" ht="11.25">
      <c r="A9" s="429" t="s">
        <v>16</v>
      </c>
      <c r="B9" s="0" t="s">
        <v>2628</v>
      </c>
      <c r="C9" s="0" t="s">
        <v>2629</v>
      </c>
      <c r="D9" s="0" t="s">
        <v>2636</v>
      </c>
      <c r="E9" s="0" t="s">
        <v>2637</v>
      </c>
      <c r="F9" s="0" t="s">
        <v>2632</v>
      </c>
      <c r="G9" s="0" t="s">
        <v>113</v>
      </c>
    </row>
    <row customHeight="1" ht="11.25">
      <c r="A10" s="429" t="s">
        <v>16</v>
      </c>
      <c r="B10" s="0" t="s">
        <v>2628</v>
      </c>
      <c r="C10" s="0" t="s">
        <v>2629</v>
      </c>
      <c r="D10" s="0" t="s">
        <v>2628</v>
      </c>
      <c r="E10" s="0" t="s">
        <v>2629</v>
      </c>
      <c r="F10" s="0" t="s">
        <v>2638</v>
      </c>
      <c r="G10" s="0" t="s">
        <v>149</v>
      </c>
    </row>
    <row customHeight="1" ht="11.25">
      <c r="A11" s="429" t="s">
        <v>16</v>
      </c>
      <c r="B11" s="0" t="s">
        <v>2628</v>
      </c>
      <c r="C11" s="0" t="s">
        <v>2629</v>
      </c>
      <c r="D11" s="0" t="s">
        <v>2639</v>
      </c>
      <c r="E11" s="0" t="s">
        <v>2640</v>
      </c>
      <c r="F11" s="0" t="s">
        <v>2641</v>
      </c>
      <c r="G11" s="0" t="s">
        <v>150</v>
      </c>
    </row>
    <row customHeight="1" ht="11.25">
      <c r="A12" s="429" t="s">
        <v>16</v>
      </c>
      <c r="B12" s="0" t="s">
        <v>2642</v>
      </c>
      <c r="C12" s="0" t="s">
        <v>2643</v>
      </c>
      <c r="D12" s="0" t="s">
        <v>2642</v>
      </c>
      <c r="E12" s="0" t="s">
        <v>2643</v>
      </c>
      <c r="F12" s="0" t="s">
        <v>2644</v>
      </c>
      <c r="G12" s="0" t="s">
        <v>151</v>
      </c>
    </row>
    <row customHeight="1" ht="11.25">
      <c r="A13" s="429" t="s">
        <v>16</v>
      </c>
      <c r="B13" s="0" t="s">
        <v>100</v>
      </c>
      <c r="C13" s="0" t="s">
        <v>2645</v>
      </c>
      <c r="D13" s="0" t="s">
        <v>100</v>
      </c>
      <c r="E13" s="0" t="s">
        <v>2645</v>
      </c>
      <c r="F13" s="0" t="s">
        <v>2638</v>
      </c>
      <c r="G13" s="0" t="s">
        <v>152</v>
      </c>
    </row>
    <row customHeight="1" ht="11.25">
      <c r="A14" s="429" t="s">
        <v>16</v>
      </c>
      <c r="B14" s="0" t="s">
        <v>100</v>
      </c>
      <c r="C14" s="0" t="s">
        <v>2645</v>
      </c>
      <c r="D14" s="0" t="s">
        <v>2646</v>
      </c>
      <c r="E14" s="0" t="s">
        <v>2647</v>
      </c>
      <c r="F14" s="0" t="s">
        <v>2632</v>
      </c>
      <c r="G14" s="0" t="s">
        <v>153</v>
      </c>
    </row>
    <row customHeight="1" ht="11.25">
      <c r="A15" s="429" t="s">
        <v>16</v>
      </c>
      <c r="B15" s="0" t="s">
        <v>100</v>
      </c>
      <c r="C15" s="0" t="s">
        <v>2645</v>
      </c>
      <c r="D15" s="0" t="s">
        <v>2648</v>
      </c>
      <c r="E15" s="0" t="s">
        <v>2649</v>
      </c>
      <c r="F15" s="0" t="s">
        <v>2641</v>
      </c>
      <c r="G15" s="0" t="s">
        <v>154</v>
      </c>
    </row>
    <row customHeight="1" ht="11.25">
      <c r="A16" s="429" t="s">
        <v>16</v>
      </c>
      <c r="B16" s="0" t="s">
        <v>100</v>
      </c>
      <c r="C16" s="0" t="s">
        <v>2645</v>
      </c>
      <c r="D16" s="0" t="s">
        <v>2650</v>
      </c>
      <c r="E16" s="0" t="s">
        <v>2651</v>
      </c>
      <c r="F16" s="0" t="s">
        <v>2641</v>
      </c>
      <c r="G16" s="0" t="s">
        <v>1471</v>
      </c>
    </row>
    <row customHeight="1" ht="11.25">
      <c r="A17" s="429" t="s">
        <v>16</v>
      </c>
      <c r="B17" s="0" t="s">
        <v>100</v>
      </c>
      <c r="C17" s="0" t="s">
        <v>2645</v>
      </c>
      <c r="D17" s="0" t="s">
        <v>101</v>
      </c>
      <c r="E17" s="0" t="s">
        <v>102</v>
      </c>
      <c r="F17" s="0" t="s">
        <v>2641</v>
      </c>
      <c r="G17" s="0" t="s">
        <v>99</v>
      </c>
    </row>
    <row customHeight="1" ht="11.25">
      <c r="A18" s="429" t="s">
        <v>16</v>
      </c>
      <c r="B18" s="0" t="s">
        <v>100</v>
      </c>
      <c r="C18" s="0" t="s">
        <v>2645</v>
      </c>
      <c r="D18" s="0" t="s">
        <v>2652</v>
      </c>
      <c r="E18" s="0" t="s">
        <v>2653</v>
      </c>
      <c r="F18" s="0" t="s">
        <v>2641</v>
      </c>
      <c r="G18" s="0" t="s">
        <v>1488</v>
      </c>
    </row>
    <row customHeight="1" ht="11.25">
      <c r="A19" s="429" t="s">
        <v>16</v>
      </c>
      <c r="B19" s="0" t="s">
        <v>100</v>
      </c>
      <c r="C19" s="0" t="s">
        <v>2645</v>
      </c>
      <c r="D19" s="0" t="s">
        <v>2654</v>
      </c>
      <c r="E19" s="0" t="s">
        <v>2655</v>
      </c>
      <c r="F19" s="0" t="s">
        <v>2632</v>
      </c>
      <c r="G19" s="0" t="s">
        <v>1502</v>
      </c>
    </row>
    <row customHeight="1" ht="11.25">
      <c r="A20" s="429" t="s">
        <v>16</v>
      </c>
      <c r="B20" s="0" t="s">
        <v>100</v>
      </c>
      <c r="C20" s="0" t="s">
        <v>2645</v>
      </c>
      <c r="D20" s="0" t="s">
        <v>2656</v>
      </c>
      <c r="E20" s="0" t="s">
        <v>2657</v>
      </c>
      <c r="F20" s="0" t="s">
        <v>2632</v>
      </c>
      <c r="G20" s="0" t="s">
        <v>1514</v>
      </c>
    </row>
    <row customHeight="1" ht="11.25">
      <c r="A21" s="429" t="s">
        <v>16</v>
      </c>
      <c r="B21" s="0" t="s">
        <v>100</v>
      </c>
      <c r="C21" s="0" t="s">
        <v>2645</v>
      </c>
      <c r="D21" s="0" t="s">
        <v>2658</v>
      </c>
      <c r="E21" s="0" t="s">
        <v>2659</v>
      </c>
      <c r="F21" s="0" t="s">
        <v>2632</v>
      </c>
      <c r="G21" s="0" t="s">
        <v>1523</v>
      </c>
    </row>
    <row customHeight="1" ht="11.25">
      <c r="A22" s="429" t="s">
        <v>16</v>
      </c>
      <c r="B22" s="0" t="s">
        <v>100</v>
      </c>
      <c r="C22" s="0" t="s">
        <v>2645</v>
      </c>
      <c r="D22" s="0" t="s">
        <v>2660</v>
      </c>
      <c r="E22" s="0" t="s">
        <v>2661</v>
      </c>
      <c r="F22" s="0" t="s">
        <v>2635</v>
      </c>
      <c r="G22" s="0" t="s">
        <v>1539</v>
      </c>
    </row>
    <row customHeight="1" ht="11.25">
      <c r="A23" s="429" t="s">
        <v>16</v>
      </c>
      <c r="B23" s="0" t="s">
        <v>100</v>
      </c>
      <c r="C23" s="0" t="s">
        <v>2645</v>
      </c>
      <c r="D23" s="0" t="s">
        <v>2662</v>
      </c>
      <c r="E23" s="0" t="s">
        <v>2663</v>
      </c>
      <c r="F23" s="0" t="s">
        <v>2641</v>
      </c>
      <c r="G23" s="0" t="s">
        <v>1546</v>
      </c>
    </row>
    <row customHeight="1" ht="11.25">
      <c r="A24" s="429" t="s">
        <v>16</v>
      </c>
      <c r="B24" s="0" t="s">
        <v>100</v>
      </c>
      <c r="C24" s="0" t="s">
        <v>2645</v>
      </c>
      <c r="D24" s="0" t="s">
        <v>2664</v>
      </c>
      <c r="E24" s="0" t="s">
        <v>2665</v>
      </c>
      <c r="F24" s="0" t="s">
        <v>2632</v>
      </c>
      <c r="G24" s="0" t="s">
        <v>1554</v>
      </c>
    </row>
    <row customHeight="1" ht="11.25">
      <c r="A25" s="429" t="s">
        <v>16</v>
      </c>
      <c r="B25" s="0" t="s">
        <v>2666</v>
      </c>
      <c r="C25" s="0" t="s">
        <v>2667</v>
      </c>
      <c r="D25" s="0" t="s">
        <v>2666</v>
      </c>
      <c r="E25" s="0" t="s">
        <v>2667</v>
      </c>
      <c r="F25" s="0" t="s">
        <v>2638</v>
      </c>
      <c r="G25" s="0" t="s">
        <v>1561</v>
      </c>
    </row>
    <row customHeight="1" ht="11.25">
      <c r="A26" s="429" t="s">
        <v>16</v>
      </c>
      <c r="B26" s="0" t="s">
        <v>2666</v>
      </c>
      <c r="C26" s="0" t="s">
        <v>2667</v>
      </c>
      <c r="D26" s="0" t="s">
        <v>2668</v>
      </c>
      <c r="E26" s="0" t="s">
        <v>2669</v>
      </c>
      <c r="F26" s="0" t="s">
        <v>2641</v>
      </c>
      <c r="G26" s="0" t="s">
        <v>1565</v>
      </c>
    </row>
    <row customHeight="1" ht="11.25">
      <c r="A27" s="429" t="s">
        <v>16</v>
      </c>
      <c r="B27" s="0" t="s">
        <v>2666</v>
      </c>
      <c r="C27" s="0" t="s">
        <v>2667</v>
      </c>
      <c r="D27" s="0" t="s">
        <v>2670</v>
      </c>
      <c r="E27" s="0" t="s">
        <v>2671</v>
      </c>
      <c r="F27" s="0" t="s">
        <v>2632</v>
      </c>
      <c r="G27" s="0" t="s">
        <v>1570</v>
      </c>
    </row>
    <row customHeight="1" ht="11.25">
      <c r="A28" s="429" t="s">
        <v>16</v>
      </c>
      <c r="B28" s="0" t="s">
        <v>2672</v>
      </c>
      <c r="C28" s="0" t="s">
        <v>2673</v>
      </c>
      <c r="D28" s="0" t="s">
        <v>2672</v>
      </c>
      <c r="E28" s="0" t="s">
        <v>2673</v>
      </c>
      <c r="F28" s="0" t="s">
        <v>2644</v>
      </c>
      <c r="G28" s="0" t="s">
        <v>1578</v>
      </c>
    </row>
    <row customHeight="1" ht="11.25">
      <c r="A29" s="429" t="s">
        <v>16</v>
      </c>
      <c r="B29" s="0" t="s">
        <v>2674</v>
      </c>
      <c r="C29" s="0" t="s">
        <v>2675</v>
      </c>
      <c r="D29" s="0" t="s">
        <v>2676</v>
      </c>
      <c r="E29" s="0" t="s">
        <v>2677</v>
      </c>
      <c r="F29" s="0" t="s">
        <v>2632</v>
      </c>
      <c r="G29" s="0" t="s">
        <v>1580</v>
      </c>
    </row>
    <row customHeight="1" ht="11.25">
      <c r="A30" s="429" t="s">
        <v>16</v>
      </c>
      <c r="B30" s="0" t="s">
        <v>2674</v>
      </c>
      <c r="C30" s="0" t="s">
        <v>2675</v>
      </c>
      <c r="D30" s="0" t="s">
        <v>2678</v>
      </c>
      <c r="E30" s="0" t="s">
        <v>2679</v>
      </c>
      <c r="F30" s="0" t="s">
        <v>2641</v>
      </c>
      <c r="G30" s="0" t="s">
        <v>1583</v>
      </c>
    </row>
    <row customHeight="1" ht="11.25">
      <c r="A31" s="429" t="s">
        <v>16</v>
      </c>
      <c r="B31" s="0" t="s">
        <v>2674</v>
      </c>
      <c r="C31" s="0" t="s">
        <v>2675</v>
      </c>
      <c r="D31" s="0" t="s">
        <v>2674</v>
      </c>
      <c r="E31" s="0" t="s">
        <v>2675</v>
      </c>
      <c r="F31" s="0" t="s">
        <v>2638</v>
      </c>
      <c r="G31" s="0" t="s">
        <v>1589</v>
      </c>
    </row>
    <row customHeight="1" ht="11.25">
      <c r="A32" s="429" t="s">
        <v>16</v>
      </c>
      <c r="B32" s="0" t="s">
        <v>2680</v>
      </c>
      <c r="C32" s="0" t="s">
        <v>2681</v>
      </c>
      <c r="D32" s="0" t="s">
        <v>2680</v>
      </c>
      <c r="E32" s="0" t="s">
        <v>2681</v>
      </c>
      <c r="F32" s="0" t="s">
        <v>2644</v>
      </c>
      <c r="G32" s="0" t="s">
        <v>1591</v>
      </c>
    </row>
    <row customHeight="1" ht="11.25">
      <c r="A33" s="429" t="s">
        <v>16</v>
      </c>
      <c r="B33" s="0" t="s">
        <v>2682</v>
      </c>
      <c r="C33" s="0" t="s">
        <v>2683</v>
      </c>
      <c r="D33" s="0" t="s">
        <v>2682</v>
      </c>
      <c r="E33" s="0" t="s">
        <v>2683</v>
      </c>
      <c r="F33" s="0" t="s">
        <v>2644</v>
      </c>
      <c r="G33" s="0" t="s">
        <v>1593</v>
      </c>
    </row>
    <row customHeight="1" ht="11.25">
      <c r="A34" s="429" t="s">
        <v>16</v>
      </c>
      <c r="B34" s="0" t="s">
        <v>2684</v>
      </c>
      <c r="C34" s="0" t="s">
        <v>2685</v>
      </c>
      <c r="D34" s="0" t="s">
        <v>2684</v>
      </c>
      <c r="E34" s="0" t="s">
        <v>2685</v>
      </c>
      <c r="F34" s="0" t="s">
        <v>2644</v>
      </c>
      <c r="G34" s="0" t="s">
        <v>1595</v>
      </c>
    </row>
    <row customHeight="1" ht="11.25">
      <c r="A35" s="429" t="s">
        <v>16</v>
      </c>
      <c r="B35" s="0" t="s">
        <v>2686</v>
      </c>
      <c r="C35" s="0" t="s">
        <v>2687</v>
      </c>
      <c r="D35" s="0" t="s">
        <v>2686</v>
      </c>
      <c r="E35" s="0" t="s">
        <v>2687</v>
      </c>
      <c r="F35" s="0" t="s">
        <v>2644</v>
      </c>
      <c r="G35" s="0" t="s">
        <v>1600</v>
      </c>
    </row>
    <row customHeight="1" ht="11.25">
      <c r="A36" s="429" t="s">
        <v>16</v>
      </c>
      <c r="B36" s="0" t="s">
        <v>2688</v>
      </c>
      <c r="C36" s="0" t="s">
        <v>2689</v>
      </c>
      <c r="D36" s="0" t="s">
        <v>2688</v>
      </c>
      <c r="E36" s="0" t="s">
        <v>2689</v>
      </c>
      <c r="F36" s="0" t="s">
        <v>2644</v>
      </c>
      <c r="G36" s="0" t="s">
        <v>1605</v>
      </c>
    </row>
    <row customHeight="1" ht="11.25">
      <c r="A37" s="429" t="s">
        <v>16</v>
      </c>
      <c r="B37" s="0" t="s">
        <v>2690</v>
      </c>
      <c r="C37" s="0" t="s">
        <v>2691</v>
      </c>
      <c r="D37" s="0" t="s">
        <v>2690</v>
      </c>
      <c r="E37" s="0" t="s">
        <v>2691</v>
      </c>
      <c r="F37" s="0" t="s">
        <v>2619</v>
      </c>
      <c r="G37" s="0" t="s">
        <v>1609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6B6A7-062B-E534-28EB-29341E41D8E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77" width="13.8515625" customWidth="1"/>
    <col min="2" max="2" style="4677" width="10.421875" customWidth="1"/>
    <col min="3" max="3" style="4677" width="7.57421875" customWidth="1"/>
    <col min="4" max="4" style="4677" width="13.8515625" customWidth="1"/>
    <col min="5" max="5" style="4677" width="11.57421875" customWidth="1"/>
    <col min="6" max="6" style="4677" width="16.28125" customWidth="1"/>
    <col min="7" max="7" style="4677" width="16.00390625" customWidth="1"/>
    <col min="8" max="9" style="4677" width="16.140625" customWidth="1"/>
  </cols>
  <sheetData>
    <row customHeight="1" ht="11.25">
      <c r="A1" s="891" t="s">
        <v>2692</v>
      </c>
      <c r="B1" s="891" t="s">
        <v>2693</v>
      </c>
      <c r="C1" s="1215" t="s">
        <v>2694</v>
      </c>
      <c r="D1" s="891" t="s">
        <v>2695</v>
      </c>
      <c r="E1" s="891" t="s">
        <v>2696</v>
      </c>
      <c r="F1" s="1215" t="s">
        <v>2697</v>
      </c>
      <c r="G1" s="1215" t="s">
        <v>2698</v>
      </c>
      <c r="H1" s="1215" t="s">
        <v>2699</v>
      </c>
      <c r="I1" s="1215" t="s">
        <v>2700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F178D-64D2-1AD7-99AF-230C1D6DF3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E8BB-EC62-C2E1-BCCE-097FDA6251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3" width="9.140625"/>
  </cols>
  <sheetData>
    <row customHeight="1" ht="11.25">
      <c r="A1" s="239" t="s">
        <v>131</v>
      </c>
      <c r="B1" s="239" t="s">
        <v>2701</v>
      </c>
    </row>
    <row customHeight="1" ht="11.25">
      <c r="A2" s="118" t="s">
        <v>98</v>
      </c>
      <c r="B2" s="118" t="s">
        <v>2702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65DB7-6ABA-7CE9-25DF-.FFBBDB15C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7" width="9.140625"/>
    <col min="2" max="2" style="4677" width="65.28125" customWidth="1"/>
  </cols>
  <sheetData>
    <row customHeight="1" ht="11.25">
      <c r="A1" s="891" t="s">
        <v>2703</v>
      </c>
      <c r="B1" s="891" t="s">
        <v>2704</v>
      </c>
    </row>
    <row customHeight="1" ht="11.25">
      <c r="A2" s="891">
        <v>4213775</v>
      </c>
      <c r="B2" s="891" t="s">
        <v>1233</v>
      </c>
    </row>
    <row customHeight="1" ht="11.25">
      <c r="A3" s="891">
        <v>4213784</v>
      </c>
      <c r="B3" s="891" t="s">
        <v>161</v>
      </c>
    </row>
    <row customHeight="1" ht="11.25">
      <c r="A4" s="891">
        <v>4213781</v>
      </c>
      <c r="B4" s="891" t="s">
        <v>1259</v>
      </c>
    </row>
    <row customHeight="1" ht="11.25">
      <c r="A5" s="891">
        <v>4213776</v>
      </c>
      <c r="B5" s="891" t="s">
        <v>174</v>
      </c>
    </row>
    <row customHeight="1" ht="11.25">
      <c r="A6" s="891">
        <v>4213777</v>
      </c>
      <c r="B6" s="891" t="s">
        <v>180</v>
      </c>
    </row>
    <row customHeight="1" ht="11.25">
      <c r="A7" s="891">
        <v>4213778</v>
      </c>
      <c r="B7" s="891" t="s">
        <v>186</v>
      </c>
    </row>
    <row customHeight="1" ht="11.25">
      <c r="A8" s="891">
        <v>4213780</v>
      </c>
      <c r="B8" s="891" t="s">
        <v>192</v>
      </c>
    </row>
    <row customHeight="1" ht="11.25">
      <c r="A9" s="891">
        <v>4213779</v>
      </c>
      <c r="B9" s="891" t="s">
        <v>1396</v>
      </c>
    </row>
    <row customHeight="1" ht="11.25">
      <c r="A10" s="891">
        <v>4213783</v>
      </c>
      <c r="B10" s="891" t="s">
        <v>1411</v>
      </c>
    </row>
    <row customHeight="1" ht="11.25">
      <c r="A11" s="891">
        <v>4213782</v>
      </c>
      <c r="B11" s="89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AC62A-DE58-B78C-9616-49F3C49F0D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7" width="9.140625"/>
    <col min="2" max="2" style="4677" width="65.28125" customWidth="1"/>
  </cols>
  <sheetData>
    <row customHeight="1" ht="11.25">
      <c r="A1" s="891" t="s">
        <v>2703</v>
      </c>
      <c r="B1" s="891" t="s">
        <v>2705</v>
      </c>
    </row>
    <row customHeight="1" ht="11.25">
      <c r="A2" s="891" t="s">
        <v>2706</v>
      </c>
      <c r="B2" s="891" t="s">
        <v>1508</v>
      </c>
    </row>
    <row customHeight="1" ht="11.25">
      <c r="A3" s="891" t="s">
        <v>2707</v>
      </c>
      <c r="B3" s="891" t="s">
        <v>1518</v>
      </c>
    </row>
    <row customHeight="1" ht="11.25">
      <c r="A4" s="891" t="s">
        <v>2708</v>
      </c>
      <c r="B4" s="891" t="s">
        <v>1527</v>
      </c>
    </row>
    <row customHeight="1" ht="11.25">
      <c r="A5" s="891" t="s">
        <v>2709</v>
      </c>
      <c r="B5" s="891" t="s">
        <v>1536</v>
      </c>
    </row>
    <row customHeight="1" ht="11.25">
      <c r="A6" s="891" t="s">
        <v>2710</v>
      </c>
      <c r="B6" s="891" t="s">
        <v>1542</v>
      </c>
    </row>
    <row customHeight="1" ht="11.25">
      <c r="A7" s="891" t="s">
        <v>2711</v>
      </c>
      <c r="B7" s="891" t="s">
        <v>1550</v>
      </c>
    </row>
    <row customHeight="1" ht="11.25">
      <c r="A8" s="891" t="s">
        <v>2712</v>
      </c>
      <c r="B8" s="891" t="s">
        <v>1557</v>
      </c>
    </row>
    <row customHeight="1" ht="11.25">
      <c r="A9" s="891" t="s">
        <v>2713</v>
      </c>
      <c r="B9" s="891" t="s">
        <v>1563</v>
      </c>
    </row>
    <row customHeight="1" ht="11.25">
      <c r="A10" s="891" t="s">
        <v>2714</v>
      </c>
      <c r="B10" s="891" t="s">
        <v>1567</v>
      </c>
    </row>
    <row customHeight="1" ht="11.25">
      <c r="A11" s="891" t="s">
        <v>2715</v>
      </c>
      <c r="B11" s="89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85104-0C4E-0F44-5DA5-EBF9C4D80D3D}"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2610</v>
      </c>
      <c r="B1" s="429" t="s">
        <v>2611</v>
      </c>
      <c r="C1" s="429" t="s">
        <v>2612</v>
      </c>
      <c r="D1" s="429" t="s">
        <v>2613</v>
      </c>
      <c r="E1" s="0" t="s">
        <v>2614</v>
      </c>
      <c r="F1" s="0" t="s">
        <v>2615</v>
      </c>
      <c r="G1" s="0" t="s">
        <v>2616</v>
      </c>
    </row>
    <row customHeight="1" ht="11.25">
      <c r="A2" s="0" t="s">
        <v>16</v>
      </c>
      <c r="B2" s="0" t="s">
        <v>2617</v>
      </c>
      <c r="C2" s="0" t="s">
        <v>2618</v>
      </c>
      <c r="D2" s="0" t="s">
        <v>2617</v>
      </c>
      <c r="E2" s="0" t="s">
        <v>2618</v>
      </c>
      <c r="F2" s="0" t="s">
        <v>2619</v>
      </c>
      <c r="G2" s="0" t="s">
        <v>110</v>
      </c>
    </row>
    <row customHeight="1" ht="11.25">
      <c r="A3" s="0" t="s">
        <v>16</v>
      </c>
      <c r="B3" s="0" t="s">
        <v>2620</v>
      </c>
      <c r="C3" s="0" t="s">
        <v>2621</v>
      </c>
      <c r="D3" s="0" t="s">
        <v>2620</v>
      </c>
      <c r="E3" s="0" t="s">
        <v>2621</v>
      </c>
      <c r="F3" s="0" t="s">
        <v>2619</v>
      </c>
      <c r="G3" s="0" t="s">
        <v>111</v>
      </c>
    </row>
    <row customHeight="1" ht="11.25">
      <c r="A4" s="0" t="s">
        <v>16</v>
      </c>
      <c r="B4" s="0" t="s">
        <v>2622</v>
      </c>
      <c r="C4" s="0" t="s">
        <v>2623</v>
      </c>
      <c r="D4" s="0" t="s">
        <v>2622</v>
      </c>
      <c r="E4" s="0" t="s">
        <v>2623</v>
      </c>
      <c r="F4" s="0" t="s">
        <v>2619</v>
      </c>
      <c r="G4" s="0" t="s">
        <v>90</v>
      </c>
    </row>
    <row customHeight="1" ht="11.25">
      <c r="A5" s="0" t="s">
        <v>16</v>
      </c>
      <c r="B5" s="0" t="s">
        <v>2624</v>
      </c>
      <c r="C5" s="0" t="s">
        <v>2625</v>
      </c>
      <c r="D5" s="0" t="s">
        <v>2624</v>
      </c>
      <c r="E5" s="0" t="s">
        <v>2625</v>
      </c>
      <c r="F5" s="0" t="s">
        <v>2619</v>
      </c>
      <c r="G5" s="0" t="s">
        <v>91</v>
      </c>
    </row>
    <row customHeight="1" ht="11.25">
      <c r="A6" s="0" t="s">
        <v>16</v>
      </c>
      <c r="B6" s="0" t="s">
        <v>2626</v>
      </c>
      <c r="C6" s="0" t="s">
        <v>2627</v>
      </c>
      <c r="D6" s="0" t="s">
        <v>2626</v>
      </c>
      <c r="E6" s="0" t="s">
        <v>2627</v>
      </c>
      <c r="F6" s="0" t="s">
        <v>2619</v>
      </c>
      <c r="G6" s="0" t="s">
        <v>112</v>
      </c>
    </row>
    <row customHeight="1" ht="11.25">
      <c r="A7" s="0" t="s">
        <v>16</v>
      </c>
      <c r="B7" s="0" t="s">
        <v>2628</v>
      </c>
      <c r="C7" s="0" t="s">
        <v>2629</v>
      </c>
      <c r="D7" s="0" t="s">
        <v>2630</v>
      </c>
      <c r="E7" s="0" t="s">
        <v>2631</v>
      </c>
      <c r="F7" s="0" t="s">
        <v>2632</v>
      </c>
      <c r="G7" s="0" t="s">
        <v>92</v>
      </c>
    </row>
    <row customHeight="1" ht="11.25">
      <c r="A8" s="0" t="s">
        <v>16</v>
      </c>
      <c r="B8" s="0" t="s">
        <v>2628</v>
      </c>
      <c r="C8" s="0" t="s">
        <v>2629</v>
      </c>
      <c r="D8" s="0" t="s">
        <v>2633</v>
      </c>
      <c r="E8" s="0" t="s">
        <v>2634</v>
      </c>
      <c r="F8" s="0" t="s">
        <v>2635</v>
      </c>
      <c r="G8" s="0" t="s">
        <v>93</v>
      </c>
    </row>
    <row customHeight="1" ht="11.25">
      <c r="A9" s="0" t="s">
        <v>16</v>
      </c>
      <c r="B9" s="0" t="s">
        <v>2628</v>
      </c>
      <c r="C9" s="0" t="s">
        <v>2629</v>
      </c>
      <c r="D9" s="0" t="s">
        <v>2636</v>
      </c>
      <c r="E9" s="0" t="s">
        <v>2637</v>
      </c>
      <c r="F9" s="0" t="s">
        <v>2632</v>
      </c>
      <c r="G9" s="0" t="s">
        <v>113</v>
      </c>
    </row>
    <row customHeight="1" ht="11.25">
      <c r="A10" s="0" t="s">
        <v>16</v>
      </c>
      <c r="B10" s="0" t="s">
        <v>2628</v>
      </c>
      <c r="C10" s="0" t="s">
        <v>2629</v>
      </c>
      <c r="D10" s="0" t="s">
        <v>2628</v>
      </c>
      <c r="E10" s="0" t="s">
        <v>2629</v>
      </c>
      <c r="F10" s="0" t="s">
        <v>2638</v>
      </c>
      <c r="G10" s="0" t="s">
        <v>149</v>
      </c>
    </row>
    <row customHeight="1" ht="11.25">
      <c r="A11" s="0" t="s">
        <v>16</v>
      </c>
      <c r="B11" s="0" t="s">
        <v>2628</v>
      </c>
      <c r="C11" s="0" t="s">
        <v>2629</v>
      </c>
      <c r="D11" s="0" t="s">
        <v>2639</v>
      </c>
      <c r="E11" s="0" t="s">
        <v>2640</v>
      </c>
      <c r="F11" s="0" t="s">
        <v>2641</v>
      </c>
      <c r="G11" s="0" t="s">
        <v>150</v>
      </c>
    </row>
    <row customHeight="1" ht="11.25">
      <c r="A12" s="0" t="s">
        <v>16</v>
      </c>
      <c r="B12" s="0" t="s">
        <v>2642</v>
      </c>
      <c r="C12" s="0" t="s">
        <v>2643</v>
      </c>
      <c r="D12" s="0" t="s">
        <v>2642</v>
      </c>
      <c r="E12" s="0" t="s">
        <v>2643</v>
      </c>
      <c r="F12" s="0" t="s">
        <v>2644</v>
      </c>
      <c r="G12" s="0" t="s">
        <v>151</v>
      </c>
    </row>
    <row customHeight="1" ht="11.25">
      <c r="A13" s="0" t="s">
        <v>16</v>
      </c>
      <c r="B13" s="0" t="s">
        <v>100</v>
      </c>
      <c r="C13" s="0" t="s">
        <v>2645</v>
      </c>
      <c r="D13" s="0" t="s">
        <v>100</v>
      </c>
      <c r="E13" s="0" t="s">
        <v>2645</v>
      </c>
      <c r="F13" s="0" t="s">
        <v>2638</v>
      </c>
      <c r="G13" s="0" t="s">
        <v>152</v>
      </c>
    </row>
    <row customHeight="1" ht="11.25">
      <c r="A14" s="0" t="s">
        <v>16</v>
      </c>
      <c r="B14" s="0" t="s">
        <v>100</v>
      </c>
      <c r="C14" s="0" t="s">
        <v>2645</v>
      </c>
      <c r="D14" s="0" t="s">
        <v>2646</v>
      </c>
      <c r="E14" s="0" t="s">
        <v>2647</v>
      </c>
      <c r="F14" s="0" t="s">
        <v>2632</v>
      </c>
      <c r="G14" s="0" t="s">
        <v>153</v>
      </c>
    </row>
    <row customHeight="1" ht="11.25">
      <c r="A15" s="0" t="s">
        <v>16</v>
      </c>
      <c r="B15" s="0" t="s">
        <v>100</v>
      </c>
      <c r="C15" s="0" t="s">
        <v>2645</v>
      </c>
      <c r="D15" s="0" t="s">
        <v>2648</v>
      </c>
      <c r="E15" s="0" t="s">
        <v>2649</v>
      </c>
      <c r="F15" s="0" t="s">
        <v>2641</v>
      </c>
      <c r="G15" s="0" t="s">
        <v>154</v>
      </c>
    </row>
    <row customHeight="1" ht="11.25">
      <c r="A16" s="0" t="s">
        <v>16</v>
      </c>
      <c r="B16" s="0" t="s">
        <v>100</v>
      </c>
      <c r="C16" s="0" t="s">
        <v>2645</v>
      </c>
      <c r="D16" s="0" t="s">
        <v>2650</v>
      </c>
      <c r="E16" s="0" t="s">
        <v>2651</v>
      </c>
      <c r="F16" s="0" t="s">
        <v>2641</v>
      </c>
      <c r="G16" s="0" t="s">
        <v>1471</v>
      </c>
    </row>
    <row customHeight="1" ht="11.25">
      <c r="A17" s="0" t="s">
        <v>16</v>
      </c>
      <c r="B17" s="0" t="s">
        <v>100</v>
      </c>
      <c r="C17" s="0" t="s">
        <v>2645</v>
      </c>
      <c r="D17" s="0" t="s">
        <v>101</v>
      </c>
      <c r="E17" s="0" t="s">
        <v>102</v>
      </c>
      <c r="F17" s="0" t="s">
        <v>2641</v>
      </c>
      <c r="G17" s="0" t="s">
        <v>99</v>
      </c>
    </row>
    <row customHeight="1" ht="11.25">
      <c r="A18" s="0" t="s">
        <v>16</v>
      </c>
      <c r="B18" s="0" t="s">
        <v>100</v>
      </c>
      <c r="C18" s="0" t="s">
        <v>2645</v>
      </c>
      <c r="D18" s="0" t="s">
        <v>2652</v>
      </c>
      <c r="E18" s="0" t="s">
        <v>2653</v>
      </c>
      <c r="F18" s="0" t="s">
        <v>2641</v>
      </c>
      <c r="G18" s="0" t="s">
        <v>1488</v>
      </c>
    </row>
    <row customHeight="1" ht="11.25">
      <c r="A19" s="0" t="s">
        <v>16</v>
      </c>
      <c r="B19" s="0" t="s">
        <v>100</v>
      </c>
      <c r="C19" s="0" t="s">
        <v>2645</v>
      </c>
      <c r="D19" s="0" t="s">
        <v>2654</v>
      </c>
      <c r="E19" s="0" t="s">
        <v>2655</v>
      </c>
      <c r="F19" s="0" t="s">
        <v>2632</v>
      </c>
      <c r="G19" s="0" t="s">
        <v>1502</v>
      </c>
    </row>
    <row customHeight="1" ht="11.25">
      <c r="A20" s="0" t="s">
        <v>16</v>
      </c>
      <c r="B20" s="0" t="s">
        <v>100</v>
      </c>
      <c r="C20" s="0" t="s">
        <v>2645</v>
      </c>
      <c r="D20" s="0" t="s">
        <v>2656</v>
      </c>
      <c r="E20" s="0" t="s">
        <v>2657</v>
      </c>
      <c r="F20" s="0" t="s">
        <v>2632</v>
      </c>
      <c r="G20" s="0" t="s">
        <v>1514</v>
      </c>
    </row>
    <row customHeight="1" ht="11.25">
      <c r="A21" s="0" t="s">
        <v>16</v>
      </c>
      <c r="B21" s="0" t="s">
        <v>100</v>
      </c>
      <c r="C21" s="0" t="s">
        <v>2645</v>
      </c>
      <c r="D21" s="0" t="s">
        <v>2658</v>
      </c>
      <c r="E21" s="0" t="s">
        <v>2659</v>
      </c>
      <c r="F21" s="0" t="s">
        <v>2632</v>
      </c>
      <c r="G21" s="0" t="s">
        <v>1523</v>
      </c>
    </row>
    <row customHeight="1" ht="11.25">
      <c r="A22" s="0" t="s">
        <v>16</v>
      </c>
      <c r="B22" s="0" t="s">
        <v>100</v>
      </c>
      <c r="C22" s="0" t="s">
        <v>2645</v>
      </c>
      <c r="D22" s="0" t="s">
        <v>2660</v>
      </c>
      <c r="E22" s="0" t="s">
        <v>2661</v>
      </c>
      <c r="F22" s="0" t="s">
        <v>2635</v>
      </c>
      <c r="G22" s="0" t="s">
        <v>1539</v>
      </c>
    </row>
    <row customHeight="1" ht="11.25">
      <c r="A23" s="0" t="s">
        <v>16</v>
      </c>
      <c r="B23" s="0" t="s">
        <v>100</v>
      </c>
      <c r="C23" s="0" t="s">
        <v>2645</v>
      </c>
      <c r="D23" s="0" t="s">
        <v>2662</v>
      </c>
      <c r="E23" s="0" t="s">
        <v>2663</v>
      </c>
      <c r="F23" s="0" t="s">
        <v>2641</v>
      </c>
      <c r="G23" s="0" t="s">
        <v>1546</v>
      </c>
    </row>
    <row customHeight="1" ht="11.25">
      <c r="A24" s="0" t="s">
        <v>16</v>
      </c>
      <c r="B24" s="0" t="s">
        <v>100</v>
      </c>
      <c r="C24" s="0" t="s">
        <v>2645</v>
      </c>
      <c r="D24" s="0" t="s">
        <v>2664</v>
      </c>
      <c r="E24" s="0" t="s">
        <v>2665</v>
      </c>
      <c r="F24" s="0" t="s">
        <v>2632</v>
      </c>
      <c r="G24" s="0" t="s">
        <v>1554</v>
      </c>
    </row>
    <row customHeight="1" ht="11.25">
      <c r="A25" s="0" t="s">
        <v>16</v>
      </c>
      <c r="B25" s="0" t="s">
        <v>2666</v>
      </c>
      <c r="C25" s="0" t="s">
        <v>2667</v>
      </c>
      <c r="D25" s="0" t="s">
        <v>2666</v>
      </c>
      <c r="E25" s="0" t="s">
        <v>2667</v>
      </c>
      <c r="F25" s="0" t="s">
        <v>2638</v>
      </c>
      <c r="G25" s="0" t="s">
        <v>1561</v>
      </c>
    </row>
    <row customHeight="1" ht="11.25">
      <c r="A26" s="0" t="s">
        <v>16</v>
      </c>
      <c r="B26" s="0" t="s">
        <v>2666</v>
      </c>
      <c r="C26" s="0" t="s">
        <v>2667</v>
      </c>
      <c r="D26" s="0" t="s">
        <v>2668</v>
      </c>
      <c r="E26" s="0" t="s">
        <v>2669</v>
      </c>
      <c r="F26" s="0" t="s">
        <v>2641</v>
      </c>
      <c r="G26" s="0" t="s">
        <v>1565</v>
      </c>
    </row>
    <row customHeight="1" ht="11.25">
      <c r="A27" s="0" t="s">
        <v>16</v>
      </c>
      <c r="B27" s="0" t="s">
        <v>2666</v>
      </c>
      <c r="C27" s="0" t="s">
        <v>2667</v>
      </c>
      <c r="D27" s="0" t="s">
        <v>2670</v>
      </c>
      <c r="E27" s="0" t="s">
        <v>2671</v>
      </c>
      <c r="F27" s="0" t="s">
        <v>2632</v>
      </c>
      <c r="G27" s="0" t="s">
        <v>1570</v>
      </c>
    </row>
    <row customHeight="1" ht="11.25">
      <c r="A28" s="0" t="s">
        <v>16</v>
      </c>
      <c r="B28" s="0" t="s">
        <v>2672</v>
      </c>
      <c r="C28" s="0" t="s">
        <v>2673</v>
      </c>
      <c r="D28" s="0" t="s">
        <v>2672</v>
      </c>
      <c r="E28" s="0" t="s">
        <v>2673</v>
      </c>
      <c r="F28" s="0" t="s">
        <v>2644</v>
      </c>
      <c r="G28" s="0" t="s">
        <v>1578</v>
      </c>
    </row>
    <row customHeight="1" ht="11.25">
      <c r="A29" s="0" t="s">
        <v>16</v>
      </c>
      <c r="B29" s="0" t="s">
        <v>2674</v>
      </c>
      <c r="C29" s="0" t="s">
        <v>2675</v>
      </c>
      <c r="D29" s="0" t="s">
        <v>2676</v>
      </c>
      <c r="E29" s="0" t="s">
        <v>2677</v>
      </c>
      <c r="F29" s="0" t="s">
        <v>2632</v>
      </c>
      <c r="G29" s="0" t="s">
        <v>1580</v>
      </c>
    </row>
    <row customHeight="1" ht="11.25">
      <c r="A30" s="0" t="s">
        <v>16</v>
      </c>
      <c r="B30" s="0" t="s">
        <v>2674</v>
      </c>
      <c r="C30" s="0" t="s">
        <v>2675</v>
      </c>
      <c r="D30" s="0" t="s">
        <v>2678</v>
      </c>
      <c r="E30" s="0" t="s">
        <v>2679</v>
      </c>
      <c r="F30" s="0" t="s">
        <v>2641</v>
      </c>
      <c r="G30" s="0" t="s">
        <v>1583</v>
      </c>
    </row>
    <row customHeight="1" ht="11.25">
      <c r="A31" s="0" t="s">
        <v>16</v>
      </c>
      <c r="B31" s="0" t="s">
        <v>2674</v>
      </c>
      <c r="C31" s="0" t="s">
        <v>2675</v>
      </c>
      <c r="D31" s="0" t="s">
        <v>2674</v>
      </c>
      <c r="E31" s="0" t="s">
        <v>2675</v>
      </c>
      <c r="F31" s="0" t="s">
        <v>2638</v>
      </c>
      <c r="G31" s="0" t="s">
        <v>1589</v>
      </c>
    </row>
    <row customHeight="1" ht="11.25">
      <c r="A32" s="0" t="s">
        <v>16</v>
      </c>
      <c r="B32" s="0" t="s">
        <v>2680</v>
      </c>
      <c r="C32" s="0" t="s">
        <v>2681</v>
      </c>
      <c r="D32" s="0" t="s">
        <v>2680</v>
      </c>
      <c r="E32" s="0" t="s">
        <v>2681</v>
      </c>
      <c r="F32" s="0" t="s">
        <v>2644</v>
      </c>
      <c r="G32" s="0" t="s">
        <v>1591</v>
      </c>
    </row>
    <row customHeight="1" ht="11.25">
      <c r="A33" s="0" t="s">
        <v>16</v>
      </c>
      <c r="B33" s="0" t="s">
        <v>2682</v>
      </c>
      <c r="C33" s="0" t="s">
        <v>2683</v>
      </c>
      <c r="D33" s="0" t="s">
        <v>2682</v>
      </c>
      <c r="E33" s="0" t="s">
        <v>2683</v>
      </c>
      <c r="F33" s="0" t="s">
        <v>2644</v>
      </c>
      <c r="G33" s="0" t="s">
        <v>1593</v>
      </c>
    </row>
    <row customHeight="1" ht="11.25">
      <c r="A34" s="0" t="s">
        <v>16</v>
      </c>
      <c r="B34" s="0" t="s">
        <v>2684</v>
      </c>
      <c r="C34" s="0" t="s">
        <v>2685</v>
      </c>
      <c r="D34" s="0" t="s">
        <v>2684</v>
      </c>
      <c r="E34" s="0" t="s">
        <v>2685</v>
      </c>
      <c r="F34" s="0" t="s">
        <v>2644</v>
      </c>
      <c r="G34" s="0" t="s">
        <v>1595</v>
      </c>
    </row>
    <row customHeight="1" ht="11.25">
      <c r="A35" s="0" t="s">
        <v>16</v>
      </c>
      <c r="B35" s="0" t="s">
        <v>2686</v>
      </c>
      <c r="C35" s="0" t="s">
        <v>2687</v>
      </c>
      <c r="D35" s="0" t="s">
        <v>2686</v>
      </c>
      <c r="E35" s="0" t="s">
        <v>2687</v>
      </c>
      <c r="F35" s="0" t="s">
        <v>2644</v>
      </c>
      <c r="G35" s="0" t="s">
        <v>1600</v>
      </c>
    </row>
    <row customHeight="1" ht="11.25">
      <c r="A36" s="0" t="s">
        <v>16</v>
      </c>
      <c r="B36" s="0" t="s">
        <v>2688</v>
      </c>
      <c r="C36" s="0" t="s">
        <v>2689</v>
      </c>
      <c r="D36" s="0" t="s">
        <v>2688</v>
      </c>
      <c r="E36" s="0" t="s">
        <v>2689</v>
      </c>
      <c r="F36" s="0" t="s">
        <v>2644</v>
      </c>
      <c r="G36" s="0" t="s">
        <v>1605</v>
      </c>
    </row>
    <row customHeight="1" ht="11.25">
      <c r="A37" s="0" t="s">
        <v>16</v>
      </c>
      <c r="B37" s="0" t="s">
        <v>2690</v>
      </c>
      <c r="C37" s="0" t="s">
        <v>2691</v>
      </c>
      <c r="D37" s="0" t="s">
        <v>2690</v>
      </c>
      <c r="E37" s="0" t="s">
        <v>2691</v>
      </c>
      <c r="F37" s="0" t="s">
        <v>2619</v>
      </c>
      <c r="G37" s="0"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4AE52-516E-C873-4F1C-09AE7809BF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77" width="9.140625"/>
    <col min="2" max="2" style="4677" width="84.28125" customWidth="1"/>
    <col min="3" max="3" style="4677" width="9.140625"/>
  </cols>
  <sheetData>
    <row customHeight="1" ht="11.25">
      <c r="A1" s="891" t="s">
        <v>2716</v>
      </c>
      <c r="B1" s="891" t="s">
        <v>2717</v>
      </c>
      <c r="C1" s="891" t="s">
        <v>1178</v>
      </c>
    </row>
    <row customHeight="1" ht="11.25">
      <c r="A2" s="891">
        <v>4189678</v>
      </c>
      <c r="B2" s="891" t="s">
        <v>2718</v>
      </c>
      <c r="C2" s="891" t="s">
        <v>2719</v>
      </c>
    </row>
    <row customHeight="1" ht="11.25">
      <c r="A3" s="891">
        <v>4190415</v>
      </c>
      <c r="B3" s="891" t="s">
        <v>2720</v>
      </c>
      <c r="C3" s="891" t="s">
        <v>2719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385E-34CC-CDCA-8E1F-D221661E06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5" width="38.421875" customWidth="1"/>
    <col min="2" max="5" style="5305" width="9.140625"/>
  </cols>
  <sheetData>
    <row customHeight="1" ht="15">
      <c r="A1" s="219" t="s">
        <v>2721</v>
      </c>
      <c r="B1" s="219" t="s">
        <v>2722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82CA7-0369-A4AC-E279-3EC9C1FDB9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2723</v>
      </c>
      <c r="B1" s="0" t="b">
        <v>1</v>
      </c>
    </row>
    <row customHeight="1" ht="11.25">
      <c r="A2" s="0" t="s">
        <v>2724</v>
      </c>
      <c r="B2" s="0" t="b">
        <v>0</v>
      </c>
    </row>
    <row customHeight="1" ht="11.25">
      <c r="A3" s="0" t="s">
        <v>2725</v>
      </c>
      <c r="B3" s="0" t="b">
        <v>1</v>
      </c>
    </row>
    <row customHeight="1" ht="11.25">
      <c r="A4" s="0" t="s">
        <v>2726</v>
      </c>
      <c r="B4" s="0" t="b">
        <v>0</v>
      </c>
    </row>
    <row customHeight="1" ht="11.25">
      <c r="A5" s="0" t="s">
        <v>2727</v>
      </c>
      <c r="B5" s="0" t="b">
        <v>0</v>
      </c>
    </row>
    <row customHeight="1" ht="11.25">
      <c r="A6" s="0" t="s">
        <v>2728</v>
      </c>
      <c r="B6" s="0" t="b">
        <v>0</v>
      </c>
    </row>
    <row customHeight="1" ht="11.25">
      <c r="A7" s="0" t="s">
        <v>2729</v>
      </c>
      <c r="B7" s="0" t="b">
        <v>0</v>
      </c>
    </row>
    <row customHeight="1" ht="11.25">
      <c r="A8" s="0" t="s">
        <v>2730</v>
      </c>
      <c r="B8" s="0" t="b">
        <v>0</v>
      </c>
    </row>
    <row customHeight="1" ht="11.25">
      <c r="A9" s="0" t="s">
        <v>2731</v>
      </c>
      <c r="B9" s="0" t="b">
        <v>0</v>
      </c>
    </row>
    <row customHeight="1" ht="11.25">
      <c r="A10" s="0" t="s">
        <v>2732</v>
      </c>
      <c r="B10" s="0" t="b">
        <v>0</v>
      </c>
    </row>
    <row customHeight="1" ht="11.25">
      <c r="A11" s="0" t="s">
        <v>2733</v>
      </c>
      <c r="B11" s="0" t="b">
        <v>0</v>
      </c>
    </row>
    <row customHeight="1" ht="11.25">
      <c r="A12" s="0" t="s">
        <v>2734</v>
      </c>
      <c r="B12" s="0" t="b">
        <v>0</v>
      </c>
    </row>
    <row customHeight="1" ht="11.25">
      <c r="A13" s="0" t="s">
        <v>2735</v>
      </c>
      <c r="B13" s="0" t="b">
        <v>0</v>
      </c>
    </row>
    <row customHeight="1" ht="11.25">
      <c r="A14" s="0" t="s">
        <v>2736</v>
      </c>
      <c r="B14" s="0" t="b">
        <v>1</v>
      </c>
    </row>
    <row customHeight="1" ht="11.25">
      <c r="A15" s="0" t="s">
        <v>2737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6992D-F8BE-12A6-4497-4E75553663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1B8B1-B9A7-67F8-AED8-BE7F7F00D4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2738</v>
      </c>
      <c r="B1" s="123" t="s">
        <v>2739</v>
      </c>
    </row>
    <row customHeight="1" ht="11.25">
      <c r="A2" s="118" t="s">
        <v>2740</v>
      </c>
      <c r="B2" s="118" t="s">
        <v>2741</v>
      </c>
    </row>
    <row customHeight="1" ht="11.25">
      <c r="A3" s="118" t="s">
        <v>2742</v>
      </c>
      <c r="B3" s="118" t="s">
        <v>2743</v>
      </c>
    </row>
    <row customHeight="1" ht="11.25">
      <c r="A4" s="118" t="s">
        <v>2744</v>
      </c>
      <c r="B4" s="118" t="s">
        <v>2745</v>
      </c>
    </row>
    <row customHeight="1" ht="11.25">
      <c r="A5" s="118" t="s">
        <v>2746</v>
      </c>
      <c r="B5" s="118" t="s">
        <v>2747</v>
      </c>
    </row>
    <row customHeight="1" ht="11.25">
      <c r="A6" s="118" t="s">
        <v>2748</v>
      </c>
      <c r="B6" s="118" t="s">
        <v>2749</v>
      </c>
    </row>
    <row customHeight="1" ht="11.25">
      <c r="A7" s="118" t="s">
        <v>2750</v>
      </c>
      <c r="B7" s="118" t="s">
        <v>2751</v>
      </c>
    </row>
    <row customHeight="1" ht="11.25">
      <c r="A8" s="118" t="s">
        <v>2752</v>
      </c>
      <c r="B8" s="118" t="s">
        <v>2753</v>
      </c>
    </row>
    <row customHeight="1" ht="11.25">
      <c r="A9" s="118" t="s">
        <v>2754</v>
      </c>
      <c r="B9" s="118" t="s">
        <v>2755</v>
      </c>
    </row>
    <row customHeight="1" ht="11.25">
      <c r="A10" s="118" t="s">
        <v>2756</v>
      </c>
      <c r="B10" s="118" t="s">
        <v>2757</v>
      </c>
    </row>
    <row customHeight="1" ht="11.25">
      <c r="A11" s="118" t="s">
        <v>2758</v>
      </c>
      <c r="B11" s="118" t="s">
        <v>2759</v>
      </c>
    </row>
    <row customHeight="1" ht="11.25">
      <c r="A12" s="118" t="s">
        <v>2760</v>
      </c>
      <c r="B12" s="118" t="s">
        <v>2761</v>
      </c>
    </row>
    <row customHeight="1" ht="11.25">
      <c r="A13" s="118" t="s">
        <v>2762</v>
      </c>
      <c r="B13" s="118" t="s">
        <v>2763</v>
      </c>
    </row>
    <row customHeight="1" ht="11.25">
      <c r="A14" s="118" t="s">
        <v>2764</v>
      </c>
      <c r="B14" s="118" t="s">
        <v>2765</v>
      </c>
    </row>
    <row customHeight="1" ht="11.25">
      <c r="A15" s="118" t="s">
        <v>2766</v>
      </c>
      <c r="B15" s="118" t="s">
        <v>2767</v>
      </c>
    </row>
    <row customHeight="1" ht="11.25">
      <c r="A16" s="118" t="s">
        <v>2768</v>
      </c>
      <c r="B16" s="118" t="s">
        <v>2769</v>
      </c>
    </row>
    <row customHeight="1" ht="11.25">
      <c r="A17" s="118" t="s">
        <v>2770</v>
      </c>
      <c r="B17" s="118" t="s">
        <v>2771</v>
      </c>
    </row>
    <row customHeight="1" ht="11.25">
      <c r="A18" s="118" t="s">
        <v>2772</v>
      </c>
      <c r="B18" s="118" t="s">
        <v>2773</v>
      </c>
    </row>
    <row customHeight="1" ht="11.25">
      <c r="A19" s="118" t="s">
        <v>2774</v>
      </c>
      <c r="B19" s="118" t="s">
        <v>2775</v>
      </c>
    </row>
    <row customHeight="1" ht="11.25">
      <c r="A20" s="118" t="s">
        <v>2776</v>
      </c>
      <c r="B20" s="118" t="s">
        <v>2777</v>
      </c>
    </row>
    <row customHeight="1" ht="11.25">
      <c r="A21" s="118" t="s">
        <v>2778</v>
      </c>
      <c r="B21" s="118" t="s">
        <v>2779</v>
      </c>
    </row>
    <row customHeight="1" ht="11.25">
      <c r="A22" s="118" t="s">
        <v>2780</v>
      </c>
      <c r="B22" s="118" t="s">
        <v>2781</v>
      </c>
    </row>
    <row customHeight="1" ht="11.25">
      <c r="A23" s="118" t="s">
        <v>2782</v>
      </c>
      <c r="B23" s="118" t="s">
        <v>2783</v>
      </c>
    </row>
    <row customHeight="1" ht="11.25">
      <c r="A24" s="118" t="s">
        <v>2784</v>
      </c>
      <c r="B24" s="118" t="s">
        <v>2785</v>
      </c>
    </row>
    <row customHeight="1" ht="11.25">
      <c r="A25" s="118" t="s">
        <v>2786</v>
      </c>
      <c r="B25" s="118" t="s">
        <v>2787</v>
      </c>
    </row>
    <row customHeight="1" ht="11.25">
      <c r="A26" s="118" t="s">
        <v>2788</v>
      </c>
      <c r="B26" s="118" t="s">
        <v>2789</v>
      </c>
    </row>
    <row customHeight="1" ht="11.25">
      <c r="A27" s="118" t="s">
        <v>2790</v>
      </c>
      <c r="B27" s="118" t="s">
        <v>2791</v>
      </c>
    </row>
    <row customHeight="1" ht="11.25">
      <c r="A28" s="118" t="s">
        <v>2792</v>
      </c>
      <c r="B28" s="118" t="s">
        <v>2793</v>
      </c>
    </row>
    <row customHeight="1" ht="11.25">
      <c r="A29" s="118" t="s">
        <v>2794</v>
      </c>
      <c r="B29" s="118" t="s">
        <v>2795</v>
      </c>
    </row>
    <row customHeight="1" ht="11.25">
      <c r="A30" s="118" t="s">
        <v>2796</v>
      </c>
      <c r="B30" s="118" t="s">
        <v>2797</v>
      </c>
    </row>
    <row customHeight="1" ht="11.25">
      <c r="A31" s="118" t="s">
        <v>2798</v>
      </c>
      <c r="B31" s="118" t="s">
        <v>2799</v>
      </c>
    </row>
    <row customHeight="1" ht="11.25">
      <c r="A32" s="118" t="s">
        <v>2800</v>
      </c>
      <c r="B32" s="118" t="s">
        <v>2801</v>
      </c>
    </row>
    <row customHeight="1" ht="11.25">
      <c r="A33" s="118" t="s">
        <v>2802</v>
      </c>
      <c r="B33" s="118" t="s">
        <v>2803</v>
      </c>
    </row>
    <row customHeight="1" ht="11.25">
      <c r="A34" s="118" t="s">
        <v>2804</v>
      </c>
      <c r="B34" s="118" t="s">
        <v>2805</v>
      </c>
    </row>
    <row customHeight="1" ht="11.25">
      <c r="A35" s="118" t="s">
        <v>2806</v>
      </c>
      <c r="B35" s="118" t="s">
        <v>2807</v>
      </c>
    </row>
    <row customHeight="1" ht="11.25">
      <c r="A36" s="118" t="s">
        <v>2808</v>
      </c>
      <c r="B36" s="118" t="s">
        <v>2809</v>
      </c>
    </row>
    <row customHeight="1" ht="11.25">
      <c r="A37" s="118" t="s">
        <v>2810</v>
      </c>
      <c r="B37" s="118" t="s">
        <v>2811</v>
      </c>
    </row>
    <row customHeight="1" ht="11.25">
      <c r="A38" s="118" t="s">
        <v>2812</v>
      </c>
      <c r="B38" s="118" t="s">
        <v>2813</v>
      </c>
    </row>
    <row customHeight="1" ht="11.25">
      <c r="A39" s="118" t="s">
        <v>2814</v>
      </c>
      <c r="B39" s="118" t="s">
        <v>2815</v>
      </c>
    </row>
    <row customHeight="1" ht="11.25">
      <c r="A40" s="118" t="s">
        <v>2816</v>
      </c>
      <c r="B40" s="118" t="s">
        <v>2817</v>
      </c>
    </row>
    <row customHeight="1" ht="11.25">
      <c r="A41" s="118" t="s">
        <v>2818</v>
      </c>
      <c r="B41" s="118" t="s">
        <v>2819</v>
      </c>
    </row>
    <row customHeight="1" ht="11.25">
      <c r="A42" s="118" t="s">
        <v>2820</v>
      </c>
      <c r="B42" s="118" t="s">
        <v>2821</v>
      </c>
    </row>
    <row customHeight="1" ht="11.25">
      <c r="A43" s="118" t="s">
        <v>2822</v>
      </c>
      <c r="B43" s="118" t="s">
        <v>2823</v>
      </c>
    </row>
    <row customHeight="1" ht="11.25">
      <c r="A44" s="118" t="s">
        <v>2824</v>
      </c>
      <c r="B44" s="118" t="s">
        <v>2825</v>
      </c>
    </row>
    <row customHeight="1" ht="11.25">
      <c r="A45" s="118" t="s">
        <v>2826</v>
      </c>
      <c r="B45" s="118" t="s">
        <v>2827</v>
      </c>
    </row>
    <row customHeight="1" ht="11.25">
      <c r="A46" s="118" t="s">
        <v>2828</v>
      </c>
      <c r="B46" s="118" t="s">
        <v>2829</v>
      </c>
    </row>
    <row customHeight="1" ht="11.25">
      <c r="A47" s="118" t="s">
        <v>2830</v>
      </c>
      <c r="B47" s="118" t="s">
        <v>2831</v>
      </c>
    </row>
    <row customHeight="1" ht="11.25">
      <c r="A48" s="118" t="s">
        <v>2832</v>
      </c>
      <c r="B48" s="118" t="s">
        <v>2833</v>
      </c>
    </row>
    <row customHeight="1" ht="11.25">
      <c r="A49" s="118" t="s">
        <v>2834</v>
      </c>
      <c r="B49" s="118" t="s">
        <v>2835</v>
      </c>
    </row>
    <row customHeight="1" ht="11.25">
      <c r="A50" s="118" t="s">
        <v>2836</v>
      </c>
      <c r="B50" s="118" t="s">
        <v>2837</v>
      </c>
    </row>
    <row customHeight="1" ht="11.25">
      <c r="A51" s="118" t="s">
        <v>2838</v>
      </c>
      <c r="B51" s="118" t="s">
        <v>2839</v>
      </c>
    </row>
    <row customHeight="1" ht="11.25">
      <c r="A52" s="118" t="s">
        <v>2840</v>
      </c>
      <c r="B52" s="118" t="s">
        <v>2841</v>
      </c>
    </row>
    <row customHeight="1" ht="11.25">
      <c r="A53" s="118" t="s">
        <v>2842</v>
      </c>
      <c r="B53" s="118" t="s">
        <v>2843</v>
      </c>
    </row>
    <row customHeight="1" ht="11.25">
      <c r="A54" s="118" t="s">
        <v>2844</v>
      </c>
      <c r="B54" s="118" t="s">
        <v>2845</v>
      </c>
    </row>
    <row customHeight="1" ht="11.25">
      <c r="A55" s="118" t="s">
        <v>2846</v>
      </c>
      <c r="B55" s="118" t="s">
        <v>2847</v>
      </c>
    </row>
    <row customHeight="1" ht="11.25">
      <c r="A56" s="118" t="s">
        <v>2848</v>
      </c>
      <c r="B56" s="118" t="s">
        <v>2849</v>
      </c>
    </row>
    <row customHeight="1" ht="11.25">
      <c r="A57" s="118" t="s">
        <v>2850</v>
      </c>
      <c r="B57" s="118" t="s">
        <v>2851</v>
      </c>
    </row>
    <row customHeight="1" ht="11.25">
      <c r="A58" s="118" t="s">
        <v>2852</v>
      </c>
      <c r="B58" s="118" t="s">
        <v>2853</v>
      </c>
    </row>
    <row customHeight="1" ht="11.25">
      <c r="A59" s="118" t="s">
        <v>2854</v>
      </c>
      <c r="B59" s="118" t="s">
        <v>2855</v>
      </c>
    </row>
    <row customHeight="1" ht="11.25">
      <c r="A60" s="118" t="s">
        <v>2856</v>
      </c>
      <c r="B60" s="118" t="s">
        <v>2857</v>
      </c>
    </row>
    <row customHeight="1" ht="11.25">
      <c r="A61" s="118"/>
      <c r="B61" s="118" t="s">
        <v>2858</v>
      </c>
    </row>
    <row customHeight="1" ht="11.25">
      <c r="A62" s="118"/>
      <c r="B62" s="118" t="s">
        <v>2859</v>
      </c>
    </row>
    <row customHeight="1" ht="11.25">
      <c r="A63" s="118"/>
      <c r="B63" s="118" t="s">
        <v>2860</v>
      </c>
    </row>
    <row customHeight="1" ht="11.25">
      <c r="A64" s="118"/>
      <c r="B64" s="118" t="s">
        <v>2861</v>
      </c>
    </row>
    <row customHeight="1" ht="11.25">
      <c r="A65" s="118"/>
      <c r="B65" s="118" t="s">
        <v>2862</v>
      </c>
    </row>
    <row customHeight="1" ht="11.25">
      <c r="A66" s="118"/>
      <c r="B66" s="118" t="s">
        <v>2863</v>
      </c>
    </row>
    <row customHeight="1" ht="11.25">
      <c r="A67" s="118"/>
      <c r="B67" s="118" t="s">
        <v>2864</v>
      </c>
    </row>
    <row customHeight="1" ht="11.25">
      <c r="A68" s="118"/>
      <c r="B68" s="118" t="s">
        <v>2865</v>
      </c>
    </row>
    <row customHeight="1" ht="11.25">
      <c r="A69" s="118"/>
      <c r="B69" s="118" t="s">
        <v>2866</v>
      </c>
    </row>
    <row customHeight="1" ht="11.25">
      <c r="A70" s="118"/>
      <c r="B70" s="118" t="s">
        <v>2867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EC2CC-AF93-3EB7-371F-B4BDB1D73E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2868</v>
      </c>
    </row>
    <row customHeight="1" ht="90">
      <c r="B2" s="150" t="s">
        <v>2869</v>
      </c>
    </row>
    <row customHeight="1" ht="67.5">
      <c r="B3" s="150" t="s">
        <v>2870</v>
      </c>
    </row>
    <row customHeight="1" ht="33.75">
      <c r="B4" s="150" t="s">
        <v>2871</v>
      </c>
    </row>
    <row customHeight="1" ht="11.25">
      <c r="B5" s="150" t="s">
        <v>2872</v>
      </c>
    </row>
    <row customHeight="1" ht="22.5">
      <c r="B6" s="150" t="s">
        <v>2873</v>
      </c>
    </row>
    <row customHeight="1" ht="22.5">
      <c r="B7" s="150" t="s">
        <v>2874</v>
      </c>
    </row>
    <row customHeight="1" ht="22.5">
      <c r="B8" s="150" t="s">
        <v>2875</v>
      </c>
    </row>
    <row customHeight="1" ht="22.5">
      <c r="B9" s="150" t="s">
        <v>2876</v>
      </c>
    </row>
    <row customHeight="1" ht="56.25">
      <c r="B10" s="150" t="s">
        <v>2877</v>
      </c>
    </row>
    <row customHeight="1" ht="12.75">
      <c r="B11" s="215" t="s">
        <v>2878</v>
      </c>
    </row>
    <row customHeight="1" ht="11.25">
      <c r="B12" s="149" t="s">
        <v>2879</v>
      </c>
    </row>
    <row customHeight="1" ht="22.5">
      <c r="B13" s="150" t="s">
        <v>2880</v>
      </c>
    </row>
    <row customHeight="1" ht="67.5">
      <c r="B14" s="150" t="s">
        <v>2881</v>
      </c>
    </row>
    <row customHeight="1" ht="22.5">
      <c r="B15" s="150" t="s">
        <v>2882</v>
      </c>
    </row>
    <row customHeight="1" ht="11.25">
      <c r="B16" s="149" t="s">
        <v>2883</v>
      </c>
      <c r="D16" s="156"/>
    </row>
    <row customHeight="1" ht="33.75">
      <c r="B17" s="150" t="s">
        <v>2884</v>
      </c>
    </row>
    <row customHeight="1" ht="33.75">
      <c r="B18" s="150" t="s">
        <v>2885</v>
      </c>
    </row>
    <row customHeight="1" ht="11.25">
      <c r="B19" s="150" t="s">
        <v>2886</v>
      </c>
    </row>
    <row customHeight="1" ht="33.75">
      <c r="B20" s="150" t="s">
        <v>2887</v>
      </c>
    </row>
    <row customHeight="1" ht="11.25">
      <c r="B21" s="149" t="s">
        <v>2888</v>
      </c>
    </row>
    <row customHeight="1" ht="11.25">
      <c r="B22" s="150" t="s">
        <v>2889</v>
      </c>
    </row>
    <row r="24" customHeight="1" ht="22.5">
      <c r="B24" s="217" t="s">
        <v>2890</v>
      </c>
    </row>
    <row r="26" customHeight="1" ht="11.25">
      <c r="B26" s="149" t="s">
        <v>2891</v>
      </c>
    </row>
    <row customHeight="1" ht="22.5">
      <c r="B27" s="216" t="s">
        <v>402</v>
      </c>
    </row>
    <row customHeight="1" ht="56.25">
      <c r="B28" s="216" t="s">
        <v>2892</v>
      </c>
    </row>
    <row customHeight="1" ht="11.25">
      <c r="B29" s="266" t="s">
        <v>2893</v>
      </c>
    </row>
    <row customHeight="1" ht="22.5">
      <c r="B30" s="216" t="s">
        <v>2894</v>
      </c>
    </row>
    <row r="32" customHeight="1" ht="11.25">
      <c r="A32" s="244"/>
      <c r="B32" s="245" t="s">
        <v>2895</v>
      </c>
    </row>
    <row customHeight="1" ht="14.25">
      <c r="A33" s="246">
        <v>1</v>
      </c>
      <c r="B33" s="247" t="s">
        <v>2896</v>
      </c>
    </row>
    <row customHeight="1" ht="14.25">
      <c r="A34" s="246">
        <v>2</v>
      </c>
      <c r="B34" s="247" t="s">
        <v>2897</v>
      </c>
    </row>
    <row customHeight="1" ht="11.25">
      <c r="B35" s="245" t="s">
        <v>2898</v>
      </c>
    </row>
    <row customHeight="1" ht="11.25">
      <c r="B36" s="247" t="s">
        <v>2899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